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\\FAMVANALST\Documenten\Vissen NBO\Competitie Nbo 2020\"/>
    </mc:Choice>
  </mc:AlternateContent>
  <xr:revisionPtr revIDLastSave="0" documentId="13_ncr:1_{8BBFAD44-40A2-4FF3-BCF4-61A0ADED1A62}" xr6:coauthVersionLast="45" xr6:coauthVersionMax="45" xr10:uidLastSave="{00000000-0000-0000-0000-000000000000}"/>
  <bookViews>
    <workbookView xWindow="-120" yWindow="-120" windowWidth="24240" windowHeight="13140" tabRatio="814" xr2:uid="{00000000-000D-0000-FFFF-FFFF00000000}"/>
  </bookViews>
  <sheets>
    <sheet name="2020" sheetId="1" r:id="rId1"/>
    <sheet name="6-6" sheetId="2" r:id="rId2"/>
    <sheet name="27-6" sheetId="16" r:id="rId3"/>
    <sheet name="11-7" sheetId="17" r:id="rId4"/>
    <sheet name="1-8" sheetId="18" r:id="rId5"/>
    <sheet name="15-8" sheetId="19" r:id="rId6"/>
    <sheet name="29-8" sheetId="20" r:id="rId7"/>
    <sheet name="26-9" sheetId="21" r:id="rId8"/>
    <sheet name="3-10" sheetId="22" r:id="rId9"/>
    <sheet name="0" sheetId="23" r:id="rId10"/>
    <sheet name="00" sheetId="24" r:id="rId11"/>
    <sheet name="000" sheetId="25" r:id="rId12"/>
    <sheet name="0000" sheetId="26" r:id="rId13"/>
  </sheets>
  <definedNames>
    <definedName name="_xlnm._FilterDatabase" localSheetId="5" hidden="1">'15-8'!$A$2:$D$8</definedName>
    <definedName name="_xlnm.Print_Area" localSheetId="0">'2020'!$A$1:$O$76</definedName>
  </definedNames>
  <calcPr calcId="181029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3" i="1"/>
  <c r="N14" i="1"/>
  <c r="N15" i="1"/>
  <c r="N11" i="1"/>
  <c r="N12" i="1"/>
  <c r="N16" i="1"/>
  <c r="N17" i="1"/>
  <c r="N18" i="1"/>
  <c r="N19" i="1"/>
  <c r="N20" i="1"/>
  <c r="N21" i="1"/>
  <c r="N22" i="1"/>
  <c r="N23" i="1"/>
  <c r="N24" i="1"/>
  <c r="N49" i="1" l="1"/>
  <c r="N48" i="1"/>
  <c r="N47" i="1"/>
  <c r="N45" i="1"/>
  <c r="N46" i="1"/>
  <c r="N44" i="1"/>
  <c r="N43" i="1"/>
  <c r="N42" i="1"/>
  <c r="N41" i="1"/>
  <c r="N40" i="1"/>
  <c r="N39" i="1"/>
  <c r="N38" i="1"/>
  <c r="N36" i="1"/>
  <c r="N37" i="1"/>
  <c r="N35" i="1"/>
  <c r="N34" i="1"/>
  <c r="N31" i="1"/>
  <c r="N33" i="1"/>
  <c r="N32" i="1"/>
  <c r="N30" i="1"/>
  <c r="N29" i="1"/>
  <c r="C29" i="19" l="1"/>
  <c r="C19" i="19"/>
  <c r="C9" i="16" l="1"/>
  <c r="C26" i="1"/>
  <c r="D26" i="1"/>
  <c r="E26" i="1"/>
  <c r="F26" i="1"/>
  <c r="G26" i="1"/>
  <c r="H26" i="1"/>
  <c r="I26" i="1"/>
  <c r="J26" i="1"/>
  <c r="K26" i="1"/>
  <c r="L26" i="1"/>
  <c r="M26" i="1"/>
  <c r="B26" i="1"/>
  <c r="N26" i="1" l="1"/>
  <c r="C29" i="26"/>
  <c r="C19" i="26"/>
  <c r="C9" i="26"/>
  <c r="C29" i="25"/>
  <c r="C19" i="25"/>
  <c r="C9" i="25"/>
  <c r="C29" i="24"/>
  <c r="C19" i="24"/>
  <c r="C9" i="24"/>
  <c r="C29" i="23"/>
  <c r="C19" i="23"/>
  <c r="C9" i="23"/>
  <c r="C29" i="22"/>
  <c r="C19" i="22"/>
  <c r="C9" i="22"/>
  <c r="C29" i="21"/>
  <c r="C19" i="21"/>
  <c r="C9" i="21"/>
  <c r="C29" i="20"/>
  <c r="C19" i="20"/>
  <c r="C9" i="20"/>
  <c r="C9" i="19"/>
  <c r="C29" i="18"/>
  <c r="C19" i="18"/>
  <c r="C9" i="18"/>
  <c r="C29" i="17"/>
  <c r="C19" i="17"/>
  <c r="C9" i="17"/>
  <c r="C29" i="16"/>
  <c r="C19" i="16"/>
  <c r="E29" i="22" l="1"/>
  <c r="E29" i="26"/>
  <c r="E29" i="21"/>
  <c r="E29" i="25"/>
  <c r="E29" i="20"/>
  <c r="E29" i="19"/>
  <c r="E29" i="18"/>
  <c r="E29" i="17"/>
  <c r="E29" i="23"/>
  <c r="E29" i="24"/>
  <c r="E29" i="16"/>
  <c r="C29" i="2"/>
  <c r="C19" i="2"/>
  <c r="C9" i="2"/>
  <c r="E29" i="2" l="1"/>
</calcChain>
</file>

<file path=xl/sharedStrings.xml><?xml version="1.0" encoding="utf-8"?>
<sst xmlns="http://schemas.openxmlformats.org/spreadsheetml/2006/main" count="796" uniqueCount="74">
  <si>
    <t>Willy Hagen</t>
  </si>
  <si>
    <t>Hein Jansen</t>
  </si>
  <si>
    <t>Xander Hoogboom</t>
  </si>
  <si>
    <t>Koos Kroon</t>
  </si>
  <si>
    <t>Jos Teelen</t>
  </si>
  <si>
    <t>Richard de Schepper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</si>
  <si>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</si>
  <si>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</si>
  <si>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</si>
  <si>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</si>
  <si>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</si>
  <si>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</si>
  <si>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</si>
  <si>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</si>
  <si>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</si>
  <si>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</si>
  <si>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</si>
  <si>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</si>
  <si>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Willy van Wijhe</t>
  </si>
  <si>
    <t>Herman van Alst</t>
  </si>
  <si>
    <t>Marinus van Wildernis</t>
  </si>
  <si>
    <t>Herman van Wijhe</t>
  </si>
  <si>
    <t>Totaal:</t>
  </si>
  <si>
    <t>Punten:</t>
  </si>
  <si>
    <t>Datum:</t>
  </si>
  <si>
    <t>Wedstrijden:</t>
  </si>
  <si>
    <t>Naam:</t>
  </si>
  <si>
    <t>Gevangen</t>
  </si>
  <si>
    <t>Plaats</t>
  </si>
  <si>
    <t>Plaats:</t>
  </si>
  <si>
    <t>Vak A    Naam:</t>
  </si>
  <si>
    <t>Gewicht:</t>
  </si>
  <si>
    <t>Bijzonderheden:</t>
  </si>
  <si>
    <t>Totaal vak A</t>
  </si>
  <si>
    <t>Vak B    Naam:</t>
  </si>
  <si>
    <t>Totaal vak B</t>
  </si>
  <si>
    <t>Vak C    Naam:</t>
  </si>
  <si>
    <t>Totaal vak C</t>
  </si>
  <si>
    <t xml:space="preserve"> </t>
  </si>
  <si>
    <t>Indeling Vakken</t>
  </si>
  <si>
    <t>Totaal gevangen:</t>
  </si>
  <si>
    <t>Vak</t>
  </si>
  <si>
    <t>Vakken</t>
  </si>
  <si>
    <t>Martin Benkenk</t>
  </si>
  <si>
    <t>Bas Boersma</t>
  </si>
  <si>
    <t>Vincent Hermsen</t>
  </si>
  <si>
    <t>Frieda Engelen</t>
  </si>
  <si>
    <t>John Schroder</t>
  </si>
  <si>
    <t>Henk Schiphorst</t>
  </si>
  <si>
    <t>Kees Boersma</t>
  </si>
  <si>
    <t>A</t>
  </si>
  <si>
    <t>B</t>
  </si>
  <si>
    <t>C</t>
  </si>
  <si>
    <t>Tonnie Houterman</t>
  </si>
  <si>
    <t>Tonnie Disveld</t>
  </si>
  <si>
    <t>Engelen</t>
  </si>
  <si>
    <t>Lieke Boersman</t>
  </si>
  <si>
    <t>Lieke Boersma</t>
  </si>
  <si>
    <t>Jesper Hermsen</t>
  </si>
  <si>
    <t>Martin Bekkenk</t>
  </si>
  <si>
    <t>Willie van Wijhe</t>
  </si>
  <si>
    <t>Tonnie Hoeterman</t>
  </si>
  <si>
    <t>jesper Hermsen</t>
  </si>
  <si>
    <t>Willie van wijhe</t>
  </si>
  <si>
    <t>Willy hagen</t>
  </si>
  <si>
    <t>Hein jansen</t>
  </si>
  <si>
    <t>Vak B   Naam:</t>
  </si>
  <si>
    <t>Herman Van Wijhe</t>
  </si>
  <si>
    <t>Herman Van Alst</t>
  </si>
  <si>
    <t>Henk Schiphorest</t>
  </si>
  <si>
    <t>Winnaar loterij</t>
  </si>
  <si>
    <t>Afgemeld</t>
  </si>
  <si>
    <t>winnaar loterij</t>
  </si>
  <si>
    <t>Herman van wijhe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</si>
</sst>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[$-413]d/mmm;@"/>
  </numFmts>
  <fonts count="13" x14ac:knownFonts="1">
    <font>
      <sz val="11"/>
      <color theme="1"/>
      <name val="Times New Roman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color rgb="FF00B0F0"/>
      <name val="Arial"/>
      <family val="2"/>
      <scheme val="major"/>
    </font>
    <font>
      <b/>
      <sz val="10"/>
      <name val="Arial"/>
      <family val="2"/>
      <scheme val="major"/>
    </font>
    <font>
      <b/>
      <sz val="14"/>
      <color theme="1"/>
      <name val="Arial"/>
      <family val="2"/>
    </font>
    <font>
      <b/>
      <sz val="14"/>
      <color theme="1"/>
      <name val="Arial"/>
      <family val="2"/>
      <scheme val="major"/>
    </font>
    <font>
      <b/>
      <sz val="14"/>
      <color theme="1"/>
      <name val="Times New Roman"/>
      <family val="1"/>
      <scheme val="minor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0" xfId="0" applyFont="1"/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Protection="1"/>
    <xf numFmtId="0" fontId="3" fillId="0" borderId="0" xfId="0" applyFont="1"/>
    <xf numFmtId="3" fontId="3" fillId="6" borderId="1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3" fontId="3" fillId="6" borderId="3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 applyProtection="1">
      <alignment horizontal="center"/>
    </xf>
    <xf numFmtId="0" fontId="2" fillId="0" borderId="19" xfId="0" applyFont="1" applyBorder="1" applyProtection="1"/>
    <xf numFmtId="3" fontId="1" fillId="0" borderId="20" xfId="0" applyNumberFormat="1" applyFont="1" applyBorder="1" applyAlignment="1" applyProtection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2" fillId="0" borderId="17" xfId="0" applyFont="1" applyBorder="1" applyProtection="1"/>
    <xf numFmtId="3" fontId="1" fillId="0" borderId="10" xfId="0" applyNumberFormat="1" applyFont="1" applyBorder="1" applyAlignment="1" applyProtection="1">
      <alignment horizontal="center"/>
    </xf>
    <xf numFmtId="3" fontId="1" fillId="0" borderId="18" xfId="0" applyNumberFormat="1" applyFont="1" applyBorder="1" applyAlignment="1" applyProtection="1">
      <alignment horizontal="center"/>
    </xf>
    <xf numFmtId="3" fontId="3" fillId="6" borderId="1" xfId="0" applyNumberFormat="1" applyFont="1" applyFill="1" applyBorder="1" applyAlignment="1" applyProtection="1">
      <alignment horizontal="center"/>
    </xf>
    <xf numFmtId="3" fontId="3" fillId="6" borderId="3" xfId="0" applyNumberFormat="1" applyFont="1" applyFill="1" applyBorder="1" applyAlignment="1" applyProtection="1">
      <alignment horizontal="center"/>
    </xf>
    <xf numFmtId="3" fontId="3" fillId="2" borderId="15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3" fontId="3" fillId="0" borderId="8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6" fontId="3" fillId="0" borderId="1" xfId="0" applyNumberFormat="1" applyFont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3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3" fontId="3" fillId="0" borderId="8" xfId="0" applyNumberFormat="1" applyFont="1" applyFill="1" applyBorder="1" applyAlignment="1" applyProtection="1">
      <alignment horizontal="center"/>
      <protection locked="0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7" borderId="8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3" fontId="1" fillId="0" borderId="2" xfId="0" applyNumberFormat="1" applyFont="1" applyBorder="1"/>
    <xf numFmtId="0" fontId="6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3" fillId="0" borderId="30" xfId="0" applyNumberFormat="1" applyFont="1" applyBorder="1" applyAlignment="1">
      <alignment horizontal="center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1" fillId="7" borderId="1" xfId="0" applyFont="1" applyFill="1" applyBorder="1"/>
    <xf numFmtId="0" fontId="3" fillId="0" borderId="32" xfId="0" applyFont="1" applyBorder="1" applyAlignment="1" applyProtection="1">
      <alignment horizontal="center"/>
      <protection locked="0"/>
    </xf>
    <xf numFmtId="3" fontId="3" fillId="0" borderId="3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/>
    <xf numFmtId="0" fontId="7" fillId="9" borderId="4" xfId="0" applyFont="1" applyFill="1" applyBorder="1" applyAlignment="1" applyProtection="1">
      <alignment horizontal="center"/>
    </xf>
    <xf numFmtId="3" fontId="7" fillId="9" borderId="5" xfId="0" applyNumberFormat="1" applyFont="1" applyFill="1" applyBorder="1" applyAlignment="1" applyProtection="1">
      <alignment horizontal="center"/>
    </xf>
    <xf numFmtId="0" fontId="7" fillId="9" borderId="6" xfId="0" applyFont="1" applyFill="1" applyBorder="1" applyAlignment="1" applyProtection="1">
      <alignment horizontal="center"/>
    </xf>
    <xf numFmtId="0" fontId="7" fillId="9" borderId="16" xfId="0" applyFont="1" applyFill="1" applyBorder="1" applyAlignment="1" applyProtection="1">
      <alignment horizontal="center"/>
    </xf>
    <xf numFmtId="165" fontId="7" fillId="9" borderId="13" xfId="0" applyNumberFormat="1" applyFont="1" applyFill="1" applyBorder="1" applyAlignment="1" applyProtection="1">
      <alignment horizontal="center"/>
    </xf>
    <xf numFmtId="165" fontId="7" fillId="9" borderId="14" xfId="0" applyNumberFormat="1" applyFont="1" applyFill="1" applyBorder="1" applyAlignment="1" applyProtection="1">
      <alignment horizontal="center"/>
      <protection locked="0"/>
    </xf>
    <xf numFmtId="165" fontId="7" fillId="9" borderId="22" xfId="0" applyNumberFormat="1" applyFont="1" applyFill="1" applyBorder="1" applyAlignment="1" applyProtection="1">
      <alignment horizontal="center"/>
    </xf>
    <xf numFmtId="165" fontId="7" fillId="9" borderId="24" xfId="0" applyNumberFormat="1" applyFont="1" applyFill="1" applyBorder="1" applyAlignment="1" applyProtection="1">
      <alignment horizontal="center"/>
    </xf>
    <xf numFmtId="0" fontId="7" fillId="10" borderId="4" xfId="0" applyFont="1" applyFill="1" applyBorder="1" applyAlignment="1" applyProtection="1">
      <alignment horizontal="center"/>
    </xf>
    <xf numFmtId="3" fontId="7" fillId="10" borderId="5" xfId="0" applyNumberFormat="1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3" borderId="11" xfId="0" applyFont="1" applyFill="1" applyBorder="1" applyProtection="1"/>
    <xf numFmtId="3" fontId="7" fillId="0" borderId="1" xfId="0" applyNumberFormat="1" applyFont="1" applyFill="1" applyBorder="1" applyAlignment="1" applyProtection="1">
      <alignment horizontal="center"/>
      <protection locked="0"/>
    </xf>
    <xf numFmtId="3" fontId="7" fillId="5" borderId="1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0" fontId="7" fillId="3" borderId="2" xfId="0" applyFont="1" applyFill="1" applyBorder="1" applyProtection="1"/>
    <xf numFmtId="0" fontId="7" fillId="3" borderId="7" xfId="0" applyFont="1" applyFill="1" applyBorder="1" applyProtection="1"/>
    <xf numFmtId="3" fontId="7" fillId="0" borderId="8" xfId="0" applyNumberFormat="1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4" borderId="25" xfId="0" applyFont="1" applyFill="1" applyBorder="1" applyAlignment="1" applyProtection="1">
      <alignment horizontal="center"/>
    </xf>
    <xf numFmtId="3" fontId="7" fillId="4" borderId="26" xfId="0" applyNumberFormat="1" applyFont="1" applyFill="1" applyBorder="1" applyAlignment="1">
      <alignment horizontal="center"/>
    </xf>
    <xf numFmtId="3" fontId="9" fillId="4" borderId="26" xfId="0" applyNumberFormat="1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0" borderId="10" xfId="0" applyFont="1" applyBorder="1" applyAlignment="1" applyProtection="1">
      <alignment horizontal="center"/>
    </xf>
    <xf numFmtId="3" fontId="7" fillId="7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2" borderId="4" xfId="0" applyFont="1" applyFill="1" applyBorder="1" applyAlignment="1" applyProtection="1">
      <alignment horizontal="center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3" fontId="7" fillId="0" borderId="5" xfId="0" applyNumberFormat="1" applyFont="1" applyBorder="1" applyAlignment="1" applyProtection="1">
      <alignment horizontal="center"/>
      <protection locked="0"/>
    </xf>
    <xf numFmtId="0" fontId="7" fillId="2" borderId="5" xfId="0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7" fillId="4" borderId="11" xfId="0" applyFont="1" applyFill="1" applyBorder="1" applyProtection="1"/>
    <xf numFmtId="3" fontId="10" fillId="5" borderId="1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7" fillId="0" borderId="21" xfId="0" applyFont="1" applyFill="1" applyBorder="1" applyProtection="1"/>
    <xf numFmtId="3" fontId="7" fillId="0" borderId="10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7" fillId="8" borderId="4" xfId="0" applyFont="1" applyFill="1" applyBorder="1" applyAlignment="1" applyProtection="1">
      <alignment horizontal="center"/>
    </xf>
    <xf numFmtId="3" fontId="7" fillId="8" borderId="5" xfId="0" applyNumberFormat="1" applyFont="1" applyFill="1" applyBorder="1" applyAlignment="1" applyProtection="1">
      <alignment horizontal="center"/>
    </xf>
    <xf numFmtId="3" fontId="7" fillId="8" borderId="6" xfId="0" applyNumberFormat="1" applyFont="1" applyFill="1" applyBorder="1" applyAlignment="1" applyProtection="1">
      <alignment horizontal="center"/>
    </xf>
    <xf numFmtId="0" fontId="7" fillId="7" borderId="23" xfId="0" applyFont="1" applyFill="1" applyBorder="1" applyAlignment="1">
      <alignment horizontal="center"/>
    </xf>
    <xf numFmtId="0" fontId="11" fillId="0" borderId="9" xfId="0" applyFont="1" applyFill="1" applyBorder="1" applyAlignment="1" applyProtection="1">
      <alignment horizontal="center"/>
      <protection locked="0"/>
    </xf>
    <xf numFmtId="165" fontId="7" fillId="8" borderId="11" xfId="0" applyNumberFormat="1" applyFont="1" applyFill="1" applyBorder="1" applyAlignment="1" applyProtection="1">
      <alignment horizontal="center"/>
    </xf>
    <xf numFmtId="165" fontId="7" fillId="8" borderId="1" xfId="0" applyNumberFormat="1" applyFont="1" applyFill="1" applyBorder="1" applyAlignment="1" applyProtection="1">
      <alignment horizontal="center"/>
      <protection locked="0"/>
    </xf>
    <xf numFmtId="165" fontId="7" fillId="8" borderId="12" xfId="0" applyNumberFormat="1" applyFont="1" applyFill="1" applyBorder="1" applyAlignment="1" applyProtection="1">
      <alignment horizontal="center"/>
      <protection locked="0"/>
    </xf>
    <xf numFmtId="165" fontId="7" fillId="7" borderId="2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7" fillId="0" borderId="7" xfId="0" applyFont="1" applyBorder="1" applyAlignment="1" applyProtection="1">
      <alignment horizontal="center"/>
    </xf>
    <xf numFmtId="3" fontId="7" fillId="0" borderId="8" xfId="0" applyNumberFormat="1" applyFont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4" borderId="4" xfId="0" applyFont="1" applyFill="1" applyBorder="1" applyProtection="1"/>
    <xf numFmtId="165" fontId="7" fillId="7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3" xfId="0" applyNumberFormat="1" applyFont="1" applyBorder="1" applyAlignment="1" applyProtection="1">
      <alignment horizontal="center"/>
      <protection locked="0"/>
    </xf>
    <xf numFmtId="0" fontId="7" fillId="4" borderId="7" xfId="0" applyFont="1" applyFill="1" applyBorder="1" applyProtection="1"/>
    <xf numFmtId="3" fontId="7" fillId="0" borderId="8" xfId="0" applyNumberFormat="1" applyFont="1" applyBorder="1" applyAlignment="1" applyProtection="1">
      <alignment horizontal="center"/>
      <protection locked="0"/>
    </xf>
    <xf numFmtId="3" fontId="7" fillId="11" borderId="8" xfId="0" applyNumberFormat="1" applyFont="1" applyFill="1" applyBorder="1" applyAlignment="1" applyProtection="1">
      <alignment horizontal="center"/>
    </xf>
    <xf numFmtId="3" fontId="7" fillId="11" borderId="9" xfId="0" applyNumberFormat="1" applyFont="1" applyFill="1" applyBorder="1" applyAlignment="1" applyProtection="1">
      <alignment horizontal="center"/>
    </xf>
    <xf numFmtId="3" fontId="7" fillId="11" borderId="5" xfId="0" applyNumberFormat="1" applyFont="1" applyFill="1" applyBorder="1" applyAlignment="1" applyProtection="1">
      <alignment horizontal="center"/>
      <protection locked="0"/>
    </xf>
    <xf numFmtId="3" fontId="7" fillId="11" borderId="6" xfId="0" applyNumberFormat="1" applyFont="1" applyFill="1" applyBorder="1" applyAlignment="1" applyProtection="1">
      <alignment horizontal="center"/>
      <protection locked="0"/>
    </xf>
    <xf numFmtId="3" fontId="7" fillId="11" borderId="1" xfId="0" applyNumberFormat="1" applyFont="1" applyFill="1" applyBorder="1" applyAlignment="1" applyProtection="1">
      <alignment horizontal="center"/>
      <protection locked="0"/>
    </xf>
    <xf numFmtId="3" fontId="7" fillId="11" borderId="12" xfId="0" applyNumberFormat="1" applyFont="1" applyFill="1" applyBorder="1" applyAlignment="1" applyProtection="1">
      <alignment horizontal="center"/>
      <protection locked="0"/>
    </xf>
    <xf numFmtId="3" fontId="7" fillId="11" borderId="3" xfId="0" applyNumberFormat="1" applyFont="1" applyFill="1" applyBorder="1" applyAlignment="1" applyProtection="1">
      <alignment horizontal="center"/>
      <protection locked="0"/>
    </xf>
    <xf numFmtId="3" fontId="7" fillId="11" borderId="28" xfId="0" applyNumberFormat="1" applyFont="1" applyFill="1" applyBorder="1" applyAlignment="1" applyProtection="1">
      <alignment horizontal="center"/>
      <protection locked="0"/>
    </xf>
    <xf numFmtId="3" fontId="7" fillId="11" borderId="8" xfId="0" applyNumberFormat="1" applyFont="1" applyFill="1" applyBorder="1" applyAlignment="1" applyProtection="1">
      <alignment horizontal="center"/>
      <protection locked="0"/>
    </xf>
    <xf numFmtId="3" fontId="7" fillId="11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16" fontId="3" fillId="0" borderId="1" xfId="0" applyNumberFormat="1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16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3" fillId="0" borderId="8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3" fontId="3" fillId="0" borderId="30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left"/>
    </xf>
    <xf numFmtId="3" fontId="7" fillId="12" borderId="1" xfId="0" applyNumberFormat="1" applyFont="1" applyFill="1" applyBorder="1" applyAlignment="1" applyProtection="1">
      <alignment horizontal="center"/>
      <protection locked="0"/>
    </xf>
    <xf numFmtId="3" fontId="7" fillId="12" borderId="8" xfId="0" applyNumberFormat="1" applyFont="1" applyFill="1" applyBorder="1" applyAlignment="1" applyProtection="1">
      <alignment horizontal="center"/>
      <protection locked="0"/>
    </xf>
    <xf numFmtId="3" fontId="7" fillId="13" borderId="1" xfId="0" applyNumberFormat="1" applyFont="1" applyFill="1" applyBorder="1" applyAlignment="1" applyProtection="1">
      <alignment horizontal="center"/>
      <protection locked="0"/>
    </xf>
    <xf numFmtId="3" fontId="7" fillId="13" borderId="8" xfId="0" applyNumberFormat="1" applyFont="1" applyFill="1" applyBorder="1" applyAlignment="1" applyProtection="1">
      <alignment horizontal="center"/>
      <protection locked="0"/>
    </xf>
    <xf numFmtId="3" fontId="7" fillId="7" borderId="1" xfId="0" applyNumberFormat="1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31"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4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2" displayName="Tabel2" ref="A4:O25" headerRowCount="0" totalsRowShown="0" headerRowDxfId="30" dataDxfId="29">
  <sortState xmlns:xlrd2="http://schemas.microsoft.com/office/spreadsheetml/2017/richdata2" ref="A4:O25">
    <sortCondition descending="1" ref="N4:N25"/>
  </sortState>
  <tableColumns count="15">
    <tableColumn id="1" xr3:uid="{00000000-0010-0000-0000-000001000000}" name="Kolom1" dataDxfId="26"/>
    <tableColumn id="2" xr3:uid="{00000000-0010-0000-0000-000002000000}" name="Kolom2" headerRowDxfId="25" dataDxfId="24"/>
    <tableColumn id="3" xr3:uid="{00000000-0010-0000-0000-000003000000}" name="Kolom3" headerRowDxfId="23" dataDxfId="22"/>
    <tableColumn id="4" xr3:uid="{00000000-0010-0000-0000-000004000000}" name="Kolom4" headerRowDxfId="21" dataDxfId="20"/>
    <tableColumn id="5" xr3:uid="{00000000-0010-0000-0000-000005000000}" name="Kolom5" headerRowDxfId="19" dataDxfId="18"/>
    <tableColumn id="6" xr3:uid="{00000000-0010-0000-0000-000006000000}" name="Kolom6" headerRowDxfId="17" dataDxfId="16"/>
    <tableColumn id="7" xr3:uid="{00000000-0010-0000-0000-000007000000}" name="Kolom7" headerRowDxfId="15" dataDxfId="14"/>
    <tableColumn id="8" xr3:uid="{00000000-0010-0000-0000-000008000000}" name="Kolom8" headerRowDxfId="13" dataDxfId="12"/>
    <tableColumn id="9" xr3:uid="{00000000-0010-0000-0000-000009000000}" name="Kolom9" headerRowDxfId="11" dataDxfId="10"/>
    <tableColumn id="10" xr3:uid="{00000000-0010-0000-0000-00000A000000}" name="Kolom10" headerRowDxfId="9" dataDxfId="8"/>
    <tableColumn id="11" xr3:uid="{00000000-0010-0000-0000-00000B000000}" name="Kolom11" headerRowDxfId="7" dataDxfId="6"/>
    <tableColumn id="12" xr3:uid="{00000000-0010-0000-0000-00000C000000}" name="Kolom12" headerRowDxfId="5" dataDxfId="4"/>
    <tableColumn id="13" xr3:uid="{00000000-0010-0000-0000-00000D000000}" name="Kolom13" headerRowDxfId="3" dataDxfId="2"/>
    <tableColumn id="14" xr3:uid="{00000000-0010-0000-0000-00000E000000}" name="Kolom14" headerRowDxfId="1" dataDxfId="0">
      <calculatedColumnFormula>SUM(B4:M4)</calculatedColumnFormula>
    </tableColumn>
    <tableColumn id="15" xr3:uid="{00000000-0010-0000-0000-00000F000000}" name="Kolom15" headerRowDxfId="28" dataDxfId="27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 - klassiek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7"/>
  <sheetViews>
    <sheetView tabSelected="1" zoomScaleNormal="100" workbookViewId="0">
      <pane xSplit="1" ySplit="2" topLeftCell="B3" activePane="bottomRight" state="frozen"/>
      <selection activeCell="B2" sqref="B2"/>
      <selection pane="topRight" activeCell="B2" sqref="B2"/>
      <selection pane="bottomLeft" activeCell="B2" sqref="B2"/>
      <selection pane="bottomRight" activeCell="K17" sqref="K17"/>
    </sheetView>
  </sheetViews>
  <sheetFormatPr defaultColWidth="8.85546875" defaultRowHeight="21" customHeight="1" x14ac:dyDescent="0.2"/>
  <cols>
    <col min="1" max="1" width="31.7109375" style="22" customWidth="1"/>
    <col min="2" max="5" width="10.7109375" style="3" customWidth="1"/>
    <col min="6" max="6" width="11.140625" style="3" customWidth="1"/>
    <col min="7" max="13" width="10.7109375" style="3" customWidth="1"/>
    <col min="14" max="14" width="17.28515625" style="1" customWidth="1"/>
    <col min="15" max="15" width="11.28515625" style="1" customWidth="1"/>
    <col min="16" max="16384" width="8.85546875" style="2"/>
  </cols>
  <sheetData>
    <row r="1" spans="1:16" s="31" customFormat="1" ht="21" customHeight="1" x14ac:dyDescent="0.25">
      <c r="A1" s="94" t="s">
        <v>25</v>
      </c>
      <c r="B1" s="95" t="s">
        <v>6</v>
      </c>
      <c r="C1" s="95" t="s">
        <v>7</v>
      </c>
      <c r="D1" s="95" t="s">
        <v>8</v>
      </c>
      <c r="E1" s="95" t="s">
        <v>9</v>
      </c>
      <c r="F1" s="95" t="s">
        <v>10</v>
      </c>
      <c r="G1" s="95" t="s">
        <v>11</v>
      </c>
      <c r="H1" s="95" t="s">
        <v>12</v>
      </c>
      <c r="I1" s="95" t="s">
        <v>13</v>
      </c>
      <c r="J1" s="95" t="s">
        <v>14</v>
      </c>
      <c r="K1" s="95" t="s">
        <v>15</v>
      </c>
      <c r="L1" s="95" t="s">
        <v>16</v>
      </c>
      <c r="M1" s="95" t="s">
        <v>17</v>
      </c>
      <c r="N1" s="96" t="s">
        <v>22</v>
      </c>
      <c r="O1" s="97"/>
      <c r="P1" s="30"/>
    </row>
    <row r="2" spans="1:16" s="33" customFormat="1" ht="21" customHeight="1" thickBot="1" x14ac:dyDescent="0.3">
      <c r="A2" s="98" t="s">
        <v>24</v>
      </c>
      <c r="B2" s="99">
        <v>43988</v>
      </c>
      <c r="C2" s="99">
        <v>44009</v>
      </c>
      <c r="D2" s="99">
        <v>44023</v>
      </c>
      <c r="E2" s="99">
        <v>44044</v>
      </c>
      <c r="F2" s="99">
        <v>44058</v>
      </c>
      <c r="G2" s="99">
        <v>44072</v>
      </c>
      <c r="H2" s="99">
        <v>44100</v>
      </c>
      <c r="I2" s="99">
        <v>44107</v>
      </c>
      <c r="J2" s="99"/>
      <c r="K2" s="99"/>
      <c r="L2" s="99"/>
      <c r="M2" s="99"/>
      <c r="N2" s="100" t="s">
        <v>27</v>
      </c>
      <c r="O2" s="101" t="s">
        <v>28</v>
      </c>
      <c r="P2" s="32"/>
    </row>
    <row r="3" spans="1:16" ht="21" customHeight="1" x14ac:dyDescent="0.25">
      <c r="A3" s="102" t="s">
        <v>26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105"/>
      <c r="P3" s="4"/>
    </row>
    <row r="4" spans="1:16" ht="21" customHeight="1" x14ac:dyDescent="0.25">
      <c r="A4" s="106" t="s">
        <v>5</v>
      </c>
      <c r="B4" s="107">
        <v>5220</v>
      </c>
      <c r="C4" s="107">
        <v>17180</v>
      </c>
      <c r="D4" s="192">
        <v>5220</v>
      </c>
      <c r="E4" s="107">
        <v>13840</v>
      </c>
      <c r="F4" s="107">
        <v>70320</v>
      </c>
      <c r="G4" s="107">
        <v>7580</v>
      </c>
      <c r="H4" s="190">
        <v>3580</v>
      </c>
      <c r="I4" s="107">
        <v>4000</v>
      </c>
      <c r="J4" s="164"/>
      <c r="K4" s="164"/>
      <c r="L4" s="164"/>
      <c r="M4" s="164"/>
      <c r="N4" s="108">
        <f>SUM(B4:M4)-H4-D4</f>
        <v>118140</v>
      </c>
      <c r="O4" s="109">
        <v>1</v>
      </c>
      <c r="P4" s="4"/>
    </row>
    <row r="5" spans="1:16" ht="21" customHeight="1" x14ac:dyDescent="0.25">
      <c r="A5" s="106" t="s">
        <v>2</v>
      </c>
      <c r="B5" s="190">
        <v>0</v>
      </c>
      <c r="C5" s="107">
        <v>4580</v>
      </c>
      <c r="D5" s="107">
        <v>16280</v>
      </c>
      <c r="E5" s="107">
        <v>5340</v>
      </c>
      <c r="F5" s="107">
        <v>12480</v>
      </c>
      <c r="G5" s="107">
        <v>3860</v>
      </c>
      <c r="H5" s="107">
        <v>10400</v>
      </c>
      <c r="I5" s="192">
        <v>3340</v>
      </c>
      <c r="J5" s="164"/>
      <c r="K5" s="164"/>
      <c r="L5" s="164"/>
      <c r="M5" s="164"/>
      <c r="N5" s="110">
        <f>SUM(B5:M5)-I5</f>
        <v>52940</v>
      </c>
      <c r="O5" s="111">
        <v>2</v>
      </c>
      <c r="P5" s="4"/>
    </row>
    <row r="6" spans="1:16" ht="21" customHeight="1" x14ac:dyDescent="0.25">
      <c r="A6" s="106" t="s">
        <v>44</v>
      </c>
      <c r="B6" s="190">
        <v>0</v>
      </c>
      <c r="C6" s="107">
        <v>820</v>
      </c>
      <c r="D6" s="107">
        <v>14780</v>
      </c>
      <c r="E6" s="107">
        <v>4200</v>
      </c>
      <c r="F6" s="107">
        <v>9980</v>
      </c>
      <c r="G6" s="107">
        <v>10100</v>
      </c>
      <c r="H6" s="192">
        <v>0</v>
      </c>
      <c r="I6" s="107">
        <v>5500</v>
      </c>
      <c r="J6" s="164"/>
      <c r="K6" s="164"/>
      <c r="L6" s="164"/>
      <c r="M6" s="164"/>
      <c r="N6" s="112">
        <f>SUM(B6:M6)</f>
        <v>45380</v>
      </c>
      <c r="O6" s="111">
        <v>3</v>
      </c>
      <c r="P6" s="4"/>
    </row>
    <row r="7" spans="1:16" ht="21" customHeight="1" x14ac:dyDescent="0.25">
      <c r="A7" s="106" t="s">
        <v>43</v>
      </c>
      <c r="B7" s="192">
        <v>160</v>
      </c>
      <c r="C7" s="107">
        <v>8640</v>
      </c>
      <c r="D7" s="107">
        <v>1800</v>
      </c>
      <c r="E7" s="190">
        <v>920</v>
      </c>
      <c r="F7" s="107">
        <v>11520</v>
      </c>
      <c r="G7" s="107">
        <v>120</v>
      </c>
      <c r="H7" s="107">
        <v>240</v>
      </c>
      <c r="I7" s="107">
        <v>6900</v>
      </c>
      <c r="J7" s="164"/>
      <c r="K7" s="164"/>
      <c r="L7" s="164"/>
      <c r="M7" s="164"/>
      <c r="N7" s="110">
        <f>SUM(B7:M7)-E7-B7</f>
        <v>29220</v>
      </c>
      <c r="O7" s="109">
        <v>4</v>
      </c>
      <c r="P7" s="4"/>
    </row>
    <row r="8" spans="1:16" ht="21" customHeight="1" x14ac:dyDescent="0.25">
      <c r="A8" s="106" t="s">
        <v>45</v>
      </c>
      <c r="B8" s="107">
        <v>2620</v>
      </c>
      <c r="C8" s="107">
        <v>540</v>
      </c>
      <c r="D8" s="192">
        <v>10</v>
      </c>
      <c r="E8" s="107">
        <v>5880</v>
      </c>
      <c r="F8" s="107">
        <v>3780</v>
      </c>
      <c r="G8" s="107">
        <v>14380</v>
      </c>
      <c r="H8" s="190">
        <v>0</v>
      </c>
      <c r="I8" s="107">
        <v>3700</v>
      </c>
      <c r="J8" s="164"/>
      <c r="K8" s="164"/>
      <c r="L8" s="164"/>
      <c r="M8" s="164"/>
      <c r="N8" s="110">
        <f>SUM(B8:M8)-D8</f>
        <v>30900</v>
      </c>
      <c r="O8" s="109">
        <v>5</v>
      </c>
      <c r="P8" s="4"/>
    </row>
    <row r="9" spans="1:16" ht="21" customHeight="1" x14ac:dyDescent="0.25">
      <c r="A9" s="106" t="s">
        <v>57</v>
      </c>
      <c r="B9" s="107">
        <v>1960</v>
      </c>
      <c r="C9" s="107">
        <v>1520</v>
      </c>
      <c r="D9" s="107">
        <v>1800</v>
      </c>
      <c r="E9" s="107">
        <v>1860</v>
      </c>
      <c r="F9" s="107">
        <v>4320</v>
      </c>
      <c r="G9" s="192">
        <v>0</v>
      </c>
      <c r="H9" s="190">
        <v>0</v>
      </c>
      <c r="I9" s="107">
        <v>2700</v>
      </c>
      <c r="J9" s="164"/>
      <c r="K9" s="164"/>
      <c r="L9" s="164"/>
      <c r="M9" s="164"/>
      <c r="N9" s="110">
        <f>SUM(B9:M9)</f>
        <v>14160</v>
      </c>
      <c r="O9" s="109">
        <v>6</v>
      </c>
      <c r="P9" s="4"/>
    </row>
    <row r="10" spans="1:16" ht="21" customHeight="1" x14ac:dyDescent="0.25">
      <c r="A10" s="106" t="s">
        <v>19</v>
      </c>
      <c r="B10" s="107">
        <v>1780</v>
      </c>
      <c r="C10" s="190">
        <v>940</v>
      </c>
      <c r="D10" s="107">
        <v>4400</v>
      </c>
      <c r="E10" s="107">
        <v>5120</v>
      </c>
      <c r="F10" s="107">
        <v>5180</v>
      </c>
      <c r="G10" s="107">
        <v>1920</v>
      </c>
      <c r="H10" s="107">
        <v>5140</v>
      </c>
      <c r="I10" s="192">
        <v>0</v>
      </c>
      <c r="J10" s="164"/>
      <c r="K10" s="164"/>
      <c r="L10" s="164"/>
      <c r="M10" s="164"/>
      <c r="N10" s="110">
        <f>SUM(B10:M10)-C10</f>
        <v>23540</v>
      </c>
      <c r="O10" s="109">
        <v>7</v>
      </c>
      <c r="P10" s="4"/>
    </row>
    <row r="11" spans="1:16" ht="21" customHeight="1" x14ac:dyDescent="0.25">
      <c r="A11" s="106" t="s">
        <v>58</v>
      </c>
      <c r="B11" s="107">
        <v>1660</v>
      </c>
      <c r="C11" s="107">
        <v>3820</v>
      </c>
      <c r="D11" s="190">
        <v>0</v>
      </c>
      <c r="E11" s="107">
        <v>3100</v>
      </c>
      <c r="F11" s="107">
        <v>1640</v>
      </c>
      <c r="G11" s="192">
        <v>0</v>
      </c>
      <c r="H11" s="107">
        <v>1460</v>
      </c>
      <c r="I11" s="107">
        <v>1840</v>
      </c>
      <c r="J11" s="164"/>
      <c r="K11" s="164"/>
      <c r="L11" s="164"/>
      <c r="M11" s="164"/>
      <c r="N11" s="110">
        <f>SUM(B11:M11)</f>
        <v>13520</v>
      </c>
      <c r="O11" s="109">
        <v>8</v>
      </c>
      <c r="P11" s="4"/>
    </row>
    <row r="12" spans="1:16" ht="21" customHeight="1" x14ac:dyDescent="0.25">
      <c r="A12" s="106" t="s">
        <v>0</v>
      </c>
      <c r="B12" s="107">
        <v>2700</v>
      </c>
      <c r="C12" s="190">
        <v>0</v>
      </c>
      <c r="D12" s="107">
        <v>240</v>
      </c>
      <c r="E12" s="107">
        <v>1440</v>
      </c>
      <c r="F12" s="192">
        <v>2340</v>
      </c>
      <c r="G12" s="107">
        <v>2420</v>
      </c>
      <c r="H12" s="107">
        <v>2820</v>
      </c>
      <c r="I12" s="107">
        <v>2440</v>
      </c>
      <c r="J12" s="164"/>
      <c r="K12" s="164"/>
      <c r="L12" s="164"/>
      <c r="M12" s="164"/>
      <c r="N12" s="110">
        <f>SUM(B12:M12)-F12</f>
        <v>12060</v>
      </c>
      <c r="O12" s="109">
        <v>9</v>
      </c>
      <c r="P12" s="4"/>
    </row>
    <row r="13" spans="1:16" ht="21" customHeight="1" x14ac:dyDescent="0.25">
      <c r="A13" s="106" t="s">
        <v>47</v>
      </c>
      <c r="B13" s="190">
        <v>0</v>
      </c>
      <c r="C13" s="192">
        <v>620</v>
      </c>
      <c r="D13" s="107">
        <v>560</v>
      </c>
      <c r="E13" s="107">
        <v>5780</v>
      </c>
      <c r="F13" s="107">
        <v>3980</v>
      </c>
      <c r="G13" s="107">
        <v>2720</v>
      </c>
      <c r="H13" s="107">
        <v>6620</v>
      </c>
      <c r="I13" s="107">
        <v>1720</v>
      </c>
      <c r="J13" s="164"/>
      <c r="K13" s="164"/>
      <c r="L13" s="164"/>
      <c r="M13" s="164"/>
      <c r="N13" s="110">
        <f>SUM(B13:M13)-C13</f>
        <v>21380</v>
      </c>
      <c r="O13" s="109">
        <v>10</v>
      </c>
      <c r="P13" s="4"/>
    </row>
    <row r="14" spans="1:16" ht="21" customHeight="1" x14ac:dyDescent="0.25">
      <c r="A14" s="106" t="s">
        <v>48</v>
      </c>
      <c r="B14" s="107">
        <v>210</v>
      </c>
      <c r="C14" s="190">
        <v>40</v>
      </c>
      <c r="D14" s="107">
        <v>1960</v>
      </c>
      <c r="E14" s="107">
        <v>7760</v>
      </c>
      <c r="F14" s="107">
        <v>2760</v>
      </c>
      <c r="G14" s="107">
        <v>4980</v>
      </c>
      <c r="H14" s="192">
        <v>10</v>
      </c>
      <c r="I14" s="107">
        <v>3420</v>
      </c>
      <c r="J14" s="164"/>
      <c r="K14" s="164"/>
      <c r="L14" s="164"/>
      <c r="M14" s="164"/>
      <c r="N14" s="110">
        <f>SUM(B14:M14)-C14-H14</f>
        <v>21090</v>
      </c>
      <c r="O14" s="109">
        <v>11</v>
      </c>
      <c r="P14" s="4"/>
    </row>
    <row r="15" spans="1:16" ht="21" customHeight="1" x14ac:dyDescent="0.25">
      <c r="A15" s="106" t="s">
        <v>20</v>
      </c>
      <c r="B15" s="190">
        <v>0</v>
      </c>
      <c r="C15" s="107">
        <v>320</v>
      </c>
      <c r="D15" s="107">
        <v>6420</v>
      </c>
      <c r="E15" s="107">
        <v>2240</v>
      </c>
      <c r="F15" s="192">
        <v>0</v>
      </c>
      <c r="G15" s="107">
        <v>7900</v>
      </c>
      <c r="H15" s="107">
        <v>1480</v>
      </c>
      <c r="I15" s="107">
        <v>2200</v>
      </c>
      <c r="J15" s="164"/>
      <c r="K15" s="164"/>
      <c r="L15" s="164"/>
      <c r="M15" s="164"/>
      <c r="N15" s="110">
        <f>SUM(B15:M15)</f>
        <v>20560</v>
      </c>
      <c r="O15" s="109">
        <v>12</v>
      </c>
      <c r="P15" s="4"/>
    </row>
    <row r="16" spans="1:16" ht="21" customHeight="1" x14ac:dyDescent="0.25">
      <c r="A16" s="106" t="s">
        <v>1</v>
      </c>
      <c r="B16" s="107">
        <v>0</v>
      </c>
      <c r="C16" s="107">
        <v>100</v>
      </c>
      <c r="D16" s="190">
        <v>0</v>
      </c>
      <c r="E16" s="107">
        <v>4100</v>
      </c>
      <c r="F16" s="107">
        <v>3540</v>
      </c>
      <c r="G16" s="107">
        <v>3860</v>
      </c>
      <c r="H16" s="192">
        <v>0</v>
      </c>
      <c r="I16" s="107">
        <v>10</v>
      </c>
      <c r="J16" s="164"/>
      <c r="K16" s="164"/>
      <c r="L16" s="164"/>
      <c r="M16" s="164"/>
      <c r="N16" s="110">
        <f>SUM(B16:M16)</f>
        <v>11610</v>
      </c>
      <c r="O16" s="109">
        <v>13</v>
      </c>
      <c r="P16" s="4"/>
    </row>
    <row r="17" spans="1:19" ht="21" customHeight="1" x14ac:dyDescent="0.25">
      <c r="A17" s="106" t="s">
        <v>18</v>
      </c>
      <c r="B17" s="107">
        <v>2440</v>
      </c>
      <c r="C17" s="190">
        <v>400</v>
      </c>
      <c r="D17" s="107">
        <v>1300</v>
      </c>
      <c r="E17" s="192">
        <v>2520</v>
      </c>
      <c r="F17" s="107">
        <v>220</v>
      </c>
      <c r="G17" s="107">
        <v>4260</v>
      </c>
      <c r="H17" s="107">
        <v>220</v>
      </c>
      <c r="I17" s="107">
        <v>740</v>
      </c>
      <c r="J17" s="164"/>
      <c r="K17" s="164"/>
      <c r="L17" s="164"/>
      <c r="M17" s="164"/>
      <c r="N17" s="110">
        <f>SUM(B17:M17)-C17-E17</f>
        <v>9180</v>
      </c>
      <c r="O17" s="109">
        <v>14</v>
      </c>
      <c r="P17" s="4"/>
    </row>
    <row r="18" spans="1:19" ht="21" customHeight="1" x14ac:dyDescent="0.25">
      <c r="A18" s="106" t="s">
        <v>54</v>
      </c>
      <c r="B18" s="107">
        <v>180</v>
      </c>
      <c r="C18" s="107">
        <v>2280</v>
      </c>
      <c r="D18" s="190">
        <v>20</v>
      </c>
      <c r="E18" s="107">
        <v>1260</v>
      </c>
      <c r="F18" s="107">
        <v>100</v>
      </c>
      <c r="G18" s="107">
        <v>1180</v>
      </c>
      <c r="H18" s="107">
        <v>4020</v>
      </c>
      <c r="I18" s="192">
        <v>0</v>
      </c>
      <c r="J18" s="164"/>
      <c r="K18" s="164"/>
      <c r="L18" s="164"/>
      <c r="M18" s="164"/>
      <c r="N18" s="110">
        <f>SUM(B18:M18)-D18</f>
        <v>9020</v>
      </c>
      <c r="O18" s="111">
        <v>15</v>
      </c>
      <c r="P18" s="4"/>
    </row>
    <row r="19" spans="1:19" ht="21" customHeight="1" x14ac:dyDescent="0.25">
      <c r="A19" s="106" t="s">
        <v>53</v>
      </c>
      <c r="B19" s="107">
        <v>4360</v>
      </c>
      <c r="C19" s="107">
        <v>2880</v>
      </c>
      <c r="D19" s="194">
        <v>0</v>
      </c>
      <c r="E19" s="192">
        <v>0</v>
      </c>
      <c r="F19" s="192">
        <v>0</v>
      </c>
      <c r="G19" s="107">
        <v>0</v>
      </c>
      <c r="H19" s="107">
        <v>0</v>
      </c>
      <c r="I19" s="107">
        <v>0</v>
      </c>
      <c r="J19" s="164"/>
      <c r="K19" s="164"/>
      <c r="L19" s="164"/>
      <c r="M19" s="164"/>
      <c r="N19" s="110">
        <f>SUM(B19:M19)</f>
        <v>7240</v>
      </c>
      <c r="O19" s="109">
        <v>16</v>
      </c>
      <c r="P19" s="4"/>
    </row>
    <row r="20" spans="1:19" ht="21" customHeight="1" x14ac:dyDescent="0.25">
      <c r="A20" s="113" t="s">
        <v>4</v>
      </c>
      <c r="B20" s="107">
        <v>180</v>
      </c>
      <c r="C20" s="107">
        <v>2620</v>
      </c>
      <c r="D20" s="107">
        <v>1240</v>
      </c>
      <c r="E20" s="190">
        <v>2700</v>
      </c>
      <c r="F20" s="107">
        <v>2320</v>
      </c>
      <c r="G20" s="107">
        <v>280</v>
      </c>
      <c r="H20" s="107">
        <v>100</v>
      </c>
      <c r="I20" s="192">
        <v>200</v>
      </c>
      <c r="J20" s="164"/>
      <c r="K20" s="164"/>
      <c r="L20" s="164"/>
      <c r="M20" s="164"/>
      <c r="N20" s="110">
        <f>SUM(B20:M20)-E20-I20</f>
        <v>6740</v>
      </c>
      <c r="O20" s="109">
        <v>17</v>
      </c>
      <c r="P20" s="4"/>
    </row>
    <row r="21" spans="1:19" ht="21" customHeight="1" x14ac:dyDescent="0.25">
      <c r="A21" s="106" t="s">
        <v>3</v>
      </c>
      <c r="B21" s="190">
        <v>0</v>
      </c>
      <c r="C21" s="107">
        <v>1220</v>
      </c>
      <c r="D21" s="107">
        <v>20</v>
      </c>
      <c r="E21" s="107">
        <v>1840</v>
      </c>
      <c r="F21" s="192">
        <v>60</v>
      </c>
      <c r="G21" s="107">
        <v>1920</v>
      </c>
      <c r="H21" s="107">
        <v>200</v>
      </c>
      <c r="I21" s="107">
        <v>1200</v>
      </c>
      <c r="J21" s="164"/>
      <c r="K21" s="164"/>
      <c r="L21" s="164"/>
      <c r="M21" s="164"/>
      <c r="N21" s="110">
        <f>SUM(B21:M21)-F21</f>
        <v>6400</v>
      </c>
      <c r="O21" s="109">
        <v>18</v>
      </c>
      <c r="P21" s="4"/>
    </row>
    <row r="22" spans="1:19" ht="21" customHeight="1" x14ac:dyDescent="0.25">
      <c r="A22" s="113" t="s">
        <v>21</v>
      </c>
      <c r="B22" s="190">
        <v>0</v>
      </c>
      <c r="C22" s="107">
        <v>240</v>
      </c>
      <c r="D22" s="107">
        <v>40</v>
      </c>
      <c r="E22" s="107">
        <v>1500</v>
      </c>
      <c r="F22" s="107">
        <v>280</v>
      </c>
      <c r="G22" s="107">
        <v>860</v>
      </c>
      <c r="H22" s="107">
        <v>1500</v>
      </c>
      <c r="I22" s="192">
        <v>30</v>
      </c>
      <c r="J22" s="164"/>
      <c r="K22" s="164"/>
      <c r="L22" s="164"/>
      <c r="M22" s="164"/>
      <c r="N22" s="110">
        <f>SUM(B22:M22)-I22</f>
        <v>4420</v>
      </c>
      <c r="O22" s="109">
        <v>19</v>
      </c>
      <c r="P22" s="4"/>
    </row>
    <row r="23" spans="1:19" ht="21" customHeight="1" x14ac:dyDescent="0.25">
      <c r="A23" s="113" t="s">
        <v>49</v>
      </c>
      <c r="B23" s="107">
        <v>220</v>
      </c>
      <c r="C23" s="107">
        <v>230</v>
      </c>
      <c r="D23" s="107">
        <v>520</v>
      </c>
      <c r="E23" s="190">
        <v>1740</v>
      </c>
      <c r="F23" s="107">
        <v>60</v>
      </c>
      <c r="G23" s="192">
        <v>30</v>
      </c>
      <c r="H23" s="107">
        <v>1620</v>
      </c>
      <c r="I23" s="107">
        <v>30</v>
      </c>
      <c r="J23" s="164"/>
      <c r="K23" s="164"/>
      <c r="L23" s="164"/>
      <c r="M23" s="164"/>
      <c r="N23" s="110">
        <f>SUM(B23:M23)-E23-G23</f>
        <v>2680</v>
      </c>
      <c r="O23" s="109">
        <v>20</v>
      </c>
    </row>
    <row r="24" spans="1:19" ht="21" customHeight="1" thickBot="1" x14ac:dyDescent="0.3">
      <c r="A24" s="114" t="s">
        <v>46</v>
      </c>
      <c r="B24" s="191">
        <v>0</v>
      </c>
      <c r="C24" s="193">
        <v>0</v>
      </c>
      <c r="D24" s="115">
        <v>0</v>
      </c>
      <c r="E24" s="115">
        <v>1180</v>
      </c>
      <c r="F24" s="115">
        <v>0</v>
      </c>
      <c r="G24" s="115">
        <v>0</v>
      </c>
      <c r="H24" s="115">
        <v>0</v>
      </c>
      <c r="I24" s="115">
        <v>0</v>
      </c>
      <c r="J24" s="168"/>
      <c r="K24" s="168"/>
      <c r="L24" s="168"/>
      <c r="M24" s="168"/>
      <c r="N24" s="110">
        <f>SUM(B24:M24)</f>
        <v>1180</v>
      </c>
      <c r="O24" s="116">
        <v>21</v>
      </c>
    </row>
    <row r="25" spans="1:19" ht="21" customHeight="1" thickBot="1" x14ac:dyDescent="0.3">
      <c r="A25" s="113"/>
      <c r="B25" s="117"/>
      <c r="C25" s="117"/>
      <c r="D25" s="107"/>
      <c r="E25" s="107"/>
      <c r="F25" s="107"/>
      <c r="G25" s="107"/>
      <c r="H25" s="107"/>
      <c r="I25" s="117"/>
      <c r="J25" s="107"/>
      <c r="K25" s="117"/>
      <c r="L25" s="117"/>
      <c r="M25" s="117"/>
      <c r="N25" s="118"/>
      <c r="O25" s="119"/>
      <c r="P25" s="4"/>
    </row>
    <row r="26" spans="1:19" ht="21" customHeight="1" thickBot="1" x14ac:dyDescent="0.35">
      <c r="A26" s="120" t="s">
        <v>40</v>
      </c>
      <c r="B26" s="121">
        <f>SUBTOTAL(109,Tabel2[[#All],[Kolom2]])</f>
        <v>23690</v>
      </c>
      <c r="C26" s="121">
        <f>SUBTOTAL(109,Tabel2[[#All],[Kolom3]])</f>
        <v>48990</v>
      </c>
      <c r="D26" s="121">
        <f>SUBTOTAL(109,Tabel2[[#All],[Kolom4]])</f>
        <v>56610</v>
      </c>
      <c r="E26" s="121">
        <f>SUBTOTAL(109,Tabel2[[#All],[Kolom5]])</f>
        <v>74320</v>
      </c>
      <c r="F26" s="121">
        <f>SUBTOTAL(109,Tabel2[[#All],[Kolom6]])</f>
        <v>134880</v>
      </c>
      <c r="G26" s="121">
        <f>SUBTOTAL(109,Tabel2[[#All],[Kolom7]])</f>
        <v>68370</v>
      </c>
      <c r="H26" s="121">
        <f>SUBTOTAL(109,Tabel2[[#All],[Kolom8]])</f>
        <v>39410</v>
      </c>
      <c r="I26" s="121">
        <f>SUBTOTAL(109,Tabel2[[#All],[Kolom9]])</f>
        <v>39970</v>
      </c>
      <c r="J26" s="121">
        <f>SUBTOTAL(109,Tabel2[[#All],[Kolom10]])</f>
        <v>0</v>
      </c>
      <c r="K26" s="121">
        <f>SUBTOTAL(109,Tabel2[[#All],[Kolom11]])</f>
        <v>0</v>
      </c>
      <c r="L26" s="121">
        <f>SUBTOTAL(109,Tabel2[[#All],[Kolom12]])</f>
        <v>0</v>
      </c>
      <c r="M26" s="121">
        <f>SUBTOTAL(109,Tabel2[[#All],[Kolom13]])</f>
        <v>0</v>
      </c>
      <c r="N26" s="122">
        <f>SUBTOTAL(109,Tabel2[[#All],[Kolom14]])</f>
        <v>461360</v>
      </c>
      <c r="O26" s="123"/>
      <c r="P26" s="4"/>
    </row>
    <row r="27" spans="1:19" ht="21" customHeight="1" thickBot="1" x14ac:dyDescent="0.3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6"/>
      <c r="P27" s="4"/>
      <c r="S27" s="93"/>
    </row>
    <row r="28" spans="1:19" ht="21" customHeight="1" x14ac:dyDescent="0.25">
      <c r="A28" s="127" t="s">
        <v>23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9"/>
      <c r="M28" s="129"/>
      <c r="N28" s="130" t="s">
        <v>23</v>
      </c>
      <c r="O28" s="131" t="s">
        <v>28</v>
      </c>
      <c r="P28" s="4"/>
    </row>
    <row r="29" spans="1:19" ht="21" customHeight="1" x14ac:dyDescent="0.25">
      <c r="A29" s="132" t="s">
        <v>5</v>
      </c>
      <c r="B29" s="107">
        <v>1</v>
      </c>
      <c r="C29" s="107">
        <v>1</v>
      </c>
      <c r="D29" s="192">
        <v>2</v>
      </c>
      <c r="E29" s="107">
        <v>1</v>
      </c>
      <c r="F29" s="107">
        <v>1</v>
      </c>
      <c r="G29" s="107">
        <v>2</v>
      </c>
      <c r="H29" s="190">
        <v>4</v>
      </c>
      <c r="I29" s="107">
        <v>1</v>
      </c>
      <c r="J29" s="164"/>
      <c r="K29" s="164"/>
      <c r="L29" s="164"/>
      <c r="M29" s="164"/>
      <c r="N29" s="133">
        <f>SUM(B29:M29)-H29-D29</f>
        <v>7</v>
      </c>
      <c r="O29" s="134">
        <v>1</v>
      </c>
      <c r="P29" s="4"/>
    </row>
    <row r="30" spans="1:19" ht="21" customHeight="1" x14ac:dyDescent="0.25">
      <c r="A30" s="132" t="s">
        <v>2</v>
      </c>
      <c r="B30" s="190">
        <v>7</v>
      </c>
      <c r="C30" s="107">
        <v>2</v>
      </c>
      <c r="D30" s="107">
        <v>1</v>
      </c>
      <c r="E30" s="107">
        <v>2</v>
      </c>
      <c r="F30" s="107">
        <v>1</v>
      </c>
      <c r="G30" s="107">
        <v>1</v>
      </c>
      <c r="H30" s="107">
        <v>1</v>
      </c>
      <c r="I30" s="192">
        <v>3</v>
      </c>
      <c r="J30" s="164"/>
      <c r="K30" s="164"/>
      <c r="L30" s="164"/>
      <c r="M30" s="164"/>
      <c r="N30" s="133">
        <f>SUM(B30:M30)-B30-I30</f>
        <v>8</v>
      </c>
      <c r="O30" s="135">
        <v>2</v>
      </c>
      <c r="P30" s="4"/>
    </row>
    <row r="31" spans="1:19" ht="21" customHeight="1" x14ac:dyDescent="0.25">
      <c r="A31" s="132" t="s">
        <v>44</v>
      </c>
      <c r="B31" s="192">
        <v>7</v>
      </c>
      <c r="C31" s="107">
        <v>5</v>
      </c>
      <c r="D31" s="107">
        <v>1</v>
      </c>
      <c r="E31" s="107">
        <v>3</v>
      </c>
      <c r="F31" s="107">
        <v>1</v>
      </c>
      <c r="G31" s="107">
        <v>1</v>
      </c>
      <c r="H31" s="190">
        <v>8</v>
      </c>
      <c r="I31" s="107">
        <v>2</v>
      </c>
      <c r="J31" s="164"/>
      <c r="K31" s="164"/>
      <c r="L31" s="164"/>
      <c r="M31" s="164"/>
      <c r="N31" s="133">
        <f>SUM(B31:M31)-H31-B31</f>
        <v>13</v>
      </c>
      <c r="O31" s="134">
        <v>3</v>
      </c>
      <c r="P31" s="82"/>
    </row>
    <row r="32" spans="1:19" ht="21" customHeight="1" x14ac:dyDescent="0.25">
      <c r="A32" s="132" t="s">
        <v>59</v>
      </c>
      <c r="B32" s="192">
        <v>6</v>
      </c>
      <c r="C32" s="107">
        <v>1</v>
      </c>
      <c r="D32" s="107">
        <v>1</v>
      </c>
      <c r="E32" s="190">
        <v>7</v>
      </c>
      <c r="F32" s="107">
        <v>2</v>
      </c>
      <c r="G32" s="107">
        <v>5</v>
      </c>
      <c r="H32" s="107">
        <v>3</v>
      </c>
      <c r="I32" s="107">
        <v>1</v>
      </c>
      <c r="J32" s="164"/>
      <c r="K32" s="164"/>
      <c r="L32" s="164"/>
      <c r="M32" s="164"/>
      <c r="N32" s="133">
        <f>SUM(B32:M32)-E32-B32</f>
        <v>13</v>
      </c>
      <c r="O32" s="135">
        <v>4</v>
      </c>
      <c r="P32" s="4"/>
    </row>
    <row r="33" spans="1:22" ht="21" customHeight="1" x14ac:dyDescent="0.25">
      <c r="A33" s="132" t="s">
        <v>45</v>
      </c>
      <c r="B33" s="107">
        <v>2</v>
      </c>
      <c r="C33" s="107">
        <v>5</v>
      </c>
      <c r="D33" s="192">
        <v>6</v>
      </c>
      <c r="E33" s="107">
        <v>2</v>
      </c>
      <c r="F33" s="107">
        <v>2</v>
      </c>
      <c r="G33" s="107">
        <v>1</v>
      </c>
      <c r="H33" s="190">
        <v>7</v>
      </c>
      <c r="I33" s="107">
        <v>2</v>
      </c>
      <c r="J33" s="164"/>
      <c r="K33" s="164"/>
      <c r="L33" s="164"/>
      <c r="M33" s="164"/>
      <c r="N33" s="133">
        <f>SUM(B33:M33)-H33-D33</f>
        <v>14</v>
      </c>
      <c r="O33" s="135">
        <v>5</v>
      </c>
      <c r="P33" s="4"/>
      <c r="V33" s="90"/>
    </row>
    <row r="34" spans="1:22" ht="21" customHeight="1" x14ac:dyDescent="0.25">
      <c r="A34" s="132" t="s">
        <v>56</v>
      </c>
      <c r="B34" s="107">
        <v>2</v>
      </c>
      <c r="C34" s="107">
        <v>3</v>
      </c>
      <c r="D34" s="107">
        <v>1</v>
      </c>
      <c r="E34" s="107">
        <v>5</v>
      </c>
      <c r="F34" s="107">
        <v>3</v>
      </c>
      <c r="G34" s="192">
        <v>7</v>
      </c>
      <c r="H34" s="190">
        <v>8</v>
      </c>
      <c r="I34" s="107">
        <v>1</v>
      </c>
      <c r="J34" s="164"/>
      <c r="K34" s="164"/>
      <c r="L34" s="164"/>
      <c r="M34" s="164"/>
      <c r="N34" s="133">
        <f>SUM(B34:M34)-H34-G34</f>
        <v>15</v>
      </c>
      <c r="O34" s="135">
        <v>6</v>
      </c>
      <c r="P34" s="4"/>
    </row>
    <row r="35" spans="1:22" ht="21" customHeight="1" x14ac:dyDescent="0.25">
      <c r="A35" s="132" t="s">
        <v>19</v>
      </c>
      <c r="B35" s="107">
        <v>3</v>
      </c>
      <c r="C35" s="190">
        <v>4</v>
      </c>
      <c r="D35" s="107">
        <v>3</v>
      </c>
      <c r="E35" s="107">
        <v>2</v>
      </c>
      <c r="F35" s="107">
        <v>2</v>
      </c>
      <c r="G35" s="107">
        <v>3</v>
      </c>
      <c r="H35" s="107">
        <v>3</v>
      </c>
      <c r="I35" s="192">
        <v>7</v>
      </c>
      <c r="J35" s="164"/>
      <c r="K35" s="164"/>
      <c r="L35" s="164"/>
      <c r="M35" s="164"/>
      <c r="N35" s="133">
        <f>SUM(B35:M35)-C35-I35</f>
        <v>16</v>
      </c>
      <c r="O35" s="135">
        <v>7</v>
      </c>
      <c r="P35" s="4"/>
    </row>
    <row r="36" spans="1:22" ht="21" customHeight="1" x14ac:dyDescent="0.25">
      <c r="A36" s="132" t="s">
        <v>58</v>
      </c>
      <c r="B36" s="107">
        <v>3</v>
      </c>
      <c r="C36" s="107">
        <v>1</v>
      </c>
      <c r="D36" s="190">
        <v>8</v>
      </c>
      <c r="E36" s="107">
        <v>4</v>
      </c>
      <c r="F36" s="107">
        <v>3</v>
      </c>
      <c r="G36" s="192">
        <v>8</v>
      </c>
      <c r="H36" s="107">
        <v>3</v>
      </c>
      <c r="I36" s="107">
        <v>2</v>
      </c>
      <c r="J36" s="164"/>
      <c r="K36" s="164"/>
      <c r="L36" s="164"/>
      <c r="M36" s="164"/>
      <c r="N36" s="133">
        <f>SUM(B36:M36)-D36-G36</f>
        <v>16</v>
      </c>
      <c r="O36" s="135">
        <v>8</v>
      </c>
      <c r="P36" s="4"/>
    </row>
    <row r="37" spans="1:22" ht="21" customHeight="1" x14ac:dyDescent="0.25">
      <c r="A37" s="132" t="s">
        <v>0</v>
      </c>
      <c r="B37" s="107">
        <v>1</v>
      </c>
      <c r="C37" s="190">
        <v>8</v>
      </c>
      <c r="D37" s="107">
        <v>4</v>
      </c>
      <c r="E37" s="107">
        <v>4</v>
      </c>
      <c r="F37" s="192">
        <v>6</v>
      </c>
      <c r="G37" s="107">
        <v>3</v>
      </c>
      <c r="H37" s="107">
        <v>1</v>
      </c>
      <c r="I37" s="107">
        <v>4</v>
      </c>
      <c r="J37" s="164"/>
      <c r="K37" s="164"/>
      <c r="L37" s="164"/>
      <c r="M37" s="164"/>
      <c r="N37" s="133">
        <f>SUM(B37:M37)-C37-F37</f>
        <v>17</v>
      </c>
      <c r="O37" s="135">
        <v>9</v>
      </c>
      <c r="P37" s="4"/>
    </row>
    <row r="38" spans="1:22" ht="21" customHeight="1" x14ac:dyDescent="0.25">
      <c r="A38" s="132" t="s">
        <v>47</v>
      </c>
      <c r="B38" s="190">
        <v>7</v>
      </c>
      <c r="C38" s="192">
        <v>6</v>
      </c>
      <c r="D38" s="107">
        <v>5</v>
      </c>
      <c r="E38" s="107">
        <v>1</v>
      </c>
      <c r="F38" s="107">
        <v>4</v>
      </c>
      <c r="G38" s="107">
        <v>2</v>
      </c>
      <c r="H38" s="107">
        <v>2</v>
      </c>
      <c r="I38" s="107">
        <v>5</v>
      </c>
      <c r="J38" s="164"/>
      <c r="K38" s="164"/>
      <c r="L38" s="164"/>
      <c r="M38" s="164"/>
      <c r="N38" s="133">
        <f>SUM(B38:M38)-B38-C38</f>
        <v>19</v>
      </c>
      <c r="O38" s="135">
        <v>10</v>
      </c>
      <c r="P38" s="4"/>
    </row>
    <row r="39" spans="1:22" ht="21" customHeight="1" x14ac:dyDescent="0.25">
      <c r="A39" s="132" t="s">
        <v>48</v>
      </c>
      <c r="B39" s="107">
        <v>5</v>
      </c>
      <c r="C39" s="190">
        <v>6</v>
      </c>
      <c r="D39" s="107">
        <v>3</v>
      </c>
      <c r="E39" s="107">
        <v>1</v>
      </c>
      <c r="F39" s="107">
        <v>5</v>
      </c>
      <c r="G39" s="107">
        <v>3</v>
      </c>
      <c r="H39" s="192">
        <v>5</v>
      </c>
      <c r="I39" s="107">
        <v>3</v>
      </c>
      <c r="J39" s="164"/>
      <c r="K39" s="164"/>
      <c r="L39" s="164"/>
      <c r="M39" s="164"/>
      <c r="N39" s="133">
        <f>SUM(B39:M39)-C39-H39</f>
        <v>20</v>
      </c>
      <c r="O39" s="135">
        <v>11</v>
      </c>
      <c r="P39" s="4"/>
    </row>
    <row r="40" spans="1:22" ht="21" customHeight="1" x14ac:dyDescent="0.25">
      <c r="A40" s="132" t="s">
        <v>4</v>
      </c>
      <c r="B40" s="107">
        <v>3</v>
      </c>
      <c r="C40" s="107">
        <v>2</v>
      </c>
      <c r="D40" s="107">
        <v>4</v>
      </c>
      <c r="E40" s="190">
        <v>5</v>
      </c>
      <c r="F40" s="107">
        <v>3</v>
      </c>
      <c r="G40" s="107">
        <v>4</v>
      </c>
      <c r="H40" s="107">
        <v>4</v>
      </c>
      <c r="I40" s="192">
        <v>6</v>
      </c>
      <c r="J40" s="164"/>
      <c r="K40" s="164"/>
      <c r="L40" s="164"/>
      <c r="M40" s="164"/>
      <c r="N40" s="133">
        <f>SUM(B40:M40)-E40-I40</f>
        <v>20</v>
      </c>
      <c r="O40" s="135">
        <v>12</v>
      </c>
      <c r="P40" s="4"/>
    </row>
    <row r="41" spans="1:22" ht="21" customHeight="1" x14ac:dyDescent="0.25">
      <c r="A41" s="132" t="s">
        <v>18</v>
      </c>
      <c r="B41" s="107">
        <v>2</v>
      </c>
      <c r="C41" s="190">
        <v>6</v>
      </c>
      <c r="D41" s="107">
        <v>3</v>
      </c>
      <c r="E41" s="192">
        <v>6</v>
      </c>
      <c r="F41" s="107">
        <v>4</v>
      </c>
      <c r="G41" s="107">
        <v>4</v>
      </c>
      <c r="H41" s="107">
        <v>4</v>
      </c>
      <c r="I41" s="107">
        <v>3</v>
      </c>
      <c r="J41" s="164"/>
      <c r="K41" s="164"/>
      <c r="L41" s="164"/>
      <c r="M41" s="164"/>
      <c r="N41" s="133">
        <f>SUM(B41:M41)-C41-E41</f>
        <v>20</v>
      </c>
      <c r="O41" s="134">
        <v>13</v>
      </c>
      <c r="P41" s="4"/>
    </row>
    <row r="42" spans="1:22" ht="21" customHeight="1" x14ac:dyDescent="0.25">
      <c r="A42" s="132" t="s">
        <v>21</v>
      </c>
      <c r="B42" s="190">
        <v>7</v>
      </c>
      <c r="C42" s="107">
        <v>3</v>
      </c>
      <c r="D42" s="107">
        <v>5</v>
      </c>
      <c r="E42" s="107">
        <v>6</v>
      </c>
      <c r="F42" s="107">
        <v>5</v>
      </c>
      <c r="G42" s="107">
        <v>6</v>
      </c>
      <c r="H42" s="107">
        <v>2</v>
      </c>
      <c r="I42" s="192">
        <v>7</v>
      </c>
      <c r="J42" s="164"/>
      <c r="K42" s="164"/>
      <c r="L42" s="164"/>
      <c r="M42" s="164"/>
      <c r="N42" s="133">
        <f>SUM(B42:H42)-B42-I42</f>
        <v>20</v>
      </c>
      <c r="O42" s="135">
        <v>14</v>
      </c>
      <c r="P42" s="4"/>
    </row>
    <row r="43" spans="1:22" ht="21" customHeight="1" x14ac:dyDescent="0.25">
      <c r="A43" s="132" t="s">
        <v>54</v>
      </c>
      <c r="B43" s="107">
        <v>3</v>
      </c>
      <c r="C43" s="107">
        <v>3</v>
      </c>
      <c r="D43" s="190">
        <v>5</v>
      </c>
      <c r="E43" s="107">
        <v>5</v>
      </c>
      <c r="F43" s="107">
        <v>5</v>
      </c>
      <c r="G43" s="107">
        <v>5</v>
      </c>
      <c r="H43" s="107">
        <v>1</v>
      </c>
      <c r="I43" s="192">
        <v>7</v>
      </c>
      <c r="J43" s="164"/>
      <c r="K43" s="164"/>
      <c r="L43" s="164"/>
      <c r="M43" s="164"/>
      <c r="N43" s="133">
        <f>SUM(B43:M43)-D43-I43</f>
        <v>22</v>
      </c>
      <c r="O43" s="135">
        <v>15</v>
      </c>
      <c r="P43" s="4"/>
    </row>
    <row r="44" spans="1:22" ht="21" customHeight="1" x14ac:dyDescent="0.25">
      <c r="A44" s="132" t="s">
        <v>49</v>
      </c>
      <c r="B44" s="107">
        <v>4</v>
      </c>
      <c r="C44" s="107">
        <v>4</v>
      </c>
      <c r="D44" s="107">
        <v>4</v>
      </c>
      <c r="E44" s="190">
        <v>7</v>
      </c>
      <c r="F44" s="107">
        <v>6</v>
      </c>
      <c r="G44" s="192">
        <v>6</v>
      </c>
      <c r="H44" s="107">
        <v>2</v>
      </c>
      <c r="I44" s="107">
        <v>4</v>
      </c>
      <c r="J44" s="164"/>
      <c r="K44" s="164"/>
      <c r="L44" s="164"/>
      <c r="M44" s="164"/>
      <c r="N44" s="133">
        <f>SUM(B44:M44)-E44-G44</f>
        <v>24</v>
      </c>
      <c r="O44" s="135">
        <v>16</v>
      </c>
      <c r="P44" s="4"/>
    </row>
    <row r="45" spans="1:22" ht="21" customHeight="1" x14ac:dyDescent="0.25">
      <c r="A45" s="132" t="s">
        <v>20</v>
      </c>
      <c r="B45" s="190">
        <v>7</v>
      </c>
      <c r="C45" s="107">
        <v>7</v>
      </c>
      <c r="D45" s="107">
        <v>2</v>
      </c>
      <c r="E45" s="107">
        <v>4</v>
      </c>
      <c r="F45" s="192">
        <v>7</v>
      </c>
      <c r="G45" s="107">
        <v>2</v>
      </c>
      <c r="H45" s="107">
        <v>5</v>
      </c>
      <c r="I45" s="107">
        <v>4</v>
      </c>
      <c r="J45" s="164"/>
      <c r="K45" s="164"/>
      <c r="L45" s="164"/>
      <c r="M45" s="164"/>
      <c r="N45" s="133">
        <f>SUM(B45:M45)-B45-F45</f>
        <v>24</v>
      </c>
      <c r="O45" s="135">
        <v>17</v>
      </c>
      <c r="P45" s="4"/>
    </row>
    <row r="46" spans="1:22" ht="21" customHeight="1" x14ac:dyDescent="0.25">
      <c r="A46" s="132" t="s">
        <v>3</v>
      </c>
      <c r="B46" s="190">
        <v>7</v>
      </c>
      <c r="C46" s="107">
        <v>4</v>
      </c>
      <c r="D46" s="107">
        <v>5</v>
      </c>
      <c r="E46" s="107">
        <v>3</v>
      </c>
      <c r="F46" s="192">
        <v>6</v>
      </c>
      <c r="G46" s="107">
        <v>3</v>
      </c>
      <c r="H46" s="107">
        <v>5</v>
      </c>
      <c r="I46" s="107">
        <v>5</v>
      </c>
      <c r="J46" s="164"/>
      <c r="K46" s="164"/>
      <c r="L46" s="164"/>
      <c r="M46" s="164"/>
      <c r="N46" s="133">
        <f>SUM(B46:M46)-B46-F46</f>
        <v>25</v>
      </c>
      <c r="O46" s="135">
        <v>18</v>
      </c>
      <c r="P46" s="4"/>
    </row>
    <row r="47" spans="1:22" ht="21" customHeight="1" x14ac:dyDescent="0.25">
      <c r="A47" s="132" t="s">
        <v>1</v>
      </c>
      <c r="B47" s="107">
        <v>7</v>
      </c>
      <c r="C47" s="107">
        <v>5</v>
      </c>
      <c r="D47" s="190">
        <v>8</v>
      </c>
      <c r="E47" s="107">
        <v>3</v>
      </c>
      <c r="F47" s="107">
        <v>3</v>
      </c>
      <c r="G47" s="107">
        <v>5</v>
      </c>
      <c r="H47" s="192">
        <v>7</v>
      </c>
      <c r="I47" s="107">
        <v>5</v>
      </c>
      <c r="J47" s="164"/>
      <c r="K47" s="164"/>
      <c r="L47" s="164"/>
      <c r="M47" s="164"/>
      <c r="N47" s="133">
        <f>SUM(B47:M47)-D47-H47</f>
        <v>28</v>
      </c>
      <c r="O47" s="135">
        <v>19</v>
      </c>
      <c r="P47" s="4"/>
    </row>
    <row r="48" spans="1:22" s="31" customFormat="1" ht="21" customHeight="1" x14ac:dyDescent="0.25">
      <c r="A48" s="132" t="s">
        <v>53</v>
      </c>
      <c r="B48" s="107">
        <v>1</v>
      </c>
      <c r="C48" s="107">
        <v>2</v>
      </c>
      <c r="D48" s="107">
        <v>7</v>
      </c>
      <c r="E48" s="190">
        <v>8</v>
      </c>
      <c r="F48" s="192">
        <v>8</v>
      </c>
      <c r="G48" s="107">
        <v>8</v>
      </c>
      <c r="H48" s="107">
        <v>8</v>
      </c>
      <c r="I48" s="107">
        <v>8</v>
      </c>
      <c r="J48" s="164"/>
      <c r="K48" s="164"/>
      <c r="L48" s="164"/>
      <c r="M48" s="164"/>
      <c r="N48" s="133">
        <f>SUM(B48:M48)-E48-E48</f>
        <v>34</v>
      </c>
      <c r="O48" s="135">
        <v>20</v>
      </c>
      <c r="P48" s="30"/>
    </row>
    <row r="49" spans="1:16" s="31" customFormat="1" ht="21" customHeight="1" thickBot="1" x14ac:dyDescent="0.3">
      <c r="A49" s="132" t="s">
        <v>46</v>
      </c>
      <c r="B49" s="191">
        <v>8</v>
      </c>
      <c r="C49" s="193">
        <v>8</v>
      </c>
      <c r="D49" s="115">
        <v>8</v>
      </c>
      <c r="E49" s="115">
        <v>6</v>
      </c>
      <c r="F49" s="115">
        <v>8</v>
      </c>
      <c r="G49" s="115">
        <v>8</v>
      </c>
      <c r="H49" s="115">
        <v>7</v>
      </c>
      <c r="I49" s="115">
        <v>8</v>
      </c>
      <c r="J49" s="168"/>
      <c r="K49" s="168"/>
      <c r="L49" s="168"/>
      <c r="M49" s="168"/>
      <c r="N49" s="133">
        <f>SUM(B49:M49)-B49-C49</f>
        <v>45</v>
      </c>
      <c r="O49" s="134">
        <v>21</v>
      </c>
      <c r="P49" s="30"/>
    </row>
    <row r="50" spans="1:16" s="31" customFormat="1" ht="21" customHeight="1" thickBot="1" x14ac:dyDescent="0.3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8"/>
      <c r="N50" s="139"/>
      <c r="O50" s="134"/>
      <c r="P50" s="30"/>
    </row>
    <row r="51" spans="1:16" s="31" customFormat="1" ht="21" customHeight="1" thickBot="1" x14ac:dyDescent="0.3">
      <c r="A51" s="140" t="s">
        <v>39</v>
      </c>
      <c r="B51" s="141" t="s">
        <v>6</v>
      </c>
      <c r="C51" s="141" t="s">
        <v>7</v>
      </c>
      <c r="D51" s="141" t="s">
        <v>8</v>
      </c>
      <c r="E51" s="141" t="s">
        <v>9</v>
      </c>
      <c r="F51" s="141" t="s">
        <v>10</v>
      </c>
      <c r="G51" s="141" t="s">
        <v>11</v>
      </c>
      <c r="H51" s="141" t="s">
        <v>12</v>
      </c>
      <c r="I51" s="141" t="s">
        <v>13</v>
      </c>
      <c r="J51" s="141" t="s">
        <v>14</v>
      </c>
      <c r="K51" s="141" t="s">
        <v>15</v>
      </c>
      <c r="L51" s="141" t="s">
        <v>16</v>
      </c>
      <c r="M51" s="142" t="s">
        <v>17</v>
      </c>
      <c r="N51" s="143"/>
      <c r="O51" s="144"/>
      <c r="P51" s="30"/>
    </row>
    <row r="52" spans="1:16" s="31" customFormat="1" ht="21" customHeight="1" x14ac:dyDescent="0.25">
      <c r="A52" s="145" t="s">
        <v>24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7"/>
      <c r="N52" s="148"/>
      <c r="O52" s="149"/>
      <c r="P52" s="30"/>
    </row>
    <row r="53" spans="1:16" ht="21" customHeight="1" thickBot="1" x14ac:dyDescent="0.3">
      <c r="A53" s="150" t="s">
        <v>42</v>
      </c>
      <c r="B53" s="151" t="s">
        <v>41</v>
      </c>
      <c r="C53" s="151" t="s">
        <v>41</v>
      </c>
      <c r="D53" s="151" t="s">
        <v>41</v>
      </c>
      <c r="E53" s="151" t="s">
        <v>41</v>
      </c>
      <c r="F53" s="151" t="s">
        <v>41</v>
      </c>
      <c r="G53" s="151" t="s">
        <v>41</v>
      </c>
      <c r="H53" s="151" t="s">
        <v>41</v>
      </c>
      <c r="I53" s="151" t="s">
        <v>41</v>
      </c>
      <c r="J53" s="160" t="s">
        <v>41</v>
      </c>
      <c r="K53" s="160" t="s">
        <v>41</v>
      </c>
      <c r="L53" s="160" t="s">
        <v>41</v>
      </c>
      <c r="M53" s="161" t="s">
        <v>41</v>
      </c>
      <c r="N53" s="152"/>
      <c r="O53" s="153"/>
    </row>
    <row r="54" spans="1:16" ht="21" customHeight="1" x14ac:dyDescent="0.25">
      <c r="A54" s="154" t="s">
        <v>20</v>
      </c>
      <c r="B54" s="129" t="s">
        <v>50</v>
      </c>
      <c r="C54" s="129" t="s">
        <v>51</v>
      </c>
      <c r="D54" s="129" t="s">
        <v>52</v>
      </c>
      <c r="E54" s="129" t="s">
        <v>51</v>
      </c>
      <c r="F54" s="129" t="s">
        <v>50</v>
      </c>
      <c r="G54" s="129" t="s">
        <v>52</v>
      </c>
      <c r="H54" s="129" t="s">
        <v>52</v>
      </c>
      <c r="I54" s="129" t="s">
        <v>50</v>
      </c>
      <c r="J54" s="162" t="s">
        <v>51</v>
      </c>
      <c r="K54" s="162" t="s">
        <v>51</v>
      </c>
      <c r="L54" s="162" t="s">
        <v>50</v>
      </c>
      <c r="M54" s="163" t="s">
        <v>52</v>
      </c>
      <c r="N54" s="152"/>
      <c r="O54" s="155"/>
    </row>
    <row r="55" spans="1:16" ht="21" customHeight="1" x14ac:dyDescent="0.25">
      <c r="A55" s="132" t="s">
        <v>3</v>
      </c>
      <c r="B55" s="117" t="s">
        <v>51</v>
      </c>
      <c r="C55" s="117" t="s">
        <v>52</v>
      </c>
      <c r="D55" s="117" t="s">
        <v>50</v>
      </c>
      <c r="E55" s="117" t="s">
        <v>50</v>
      </c>
      <c r="F55" s="117" t="s">
        <v>51</v>
      </c>
      <c r="G55" s="117" t="s">
        <v>52</v>
      </c>
      <c r="H55" s="117" t="s">
        <v>50</v>
      </c>
      <c r="I55" s="117" t="s">
        <v>52</v>
      </c>
      <c r="J55" s="164" t="s">
        <v>51</v>
      </c>
      <c r="K55" s="164" t="s">
        <v>52</v>
      </c>
      <c r="L55" s="164" t="s">
        <v>50</v>
      </c>
      <c r="M55" s="165" t="s">
        <v>51</v>
      </c>
      <c r="N55" s="152"/>
      <c r="O55" s="156"/>
    </row>
    <row r="56" spans="1:16" ht="21" customHeight="1" x14ac:dyDescent="0.25">
      <c r="A56" s="132" t="s">
        <v>57</v>
      </c>
      <c r="B56" s="117" t="s">
        <v>52</v>
      </c>
      <c r="C56" s="117" t="s">
        <v>51</v>
      </c>
      <c r="D56" s="117" t="s">
        <v>50</v>
      </c>
      <c r="E56" s="117" t="s">
        <v>51</v>
      </c>
      <c r="F56" s="117" t="s">
        <v>52</v>
      </c>
      <c r="G56" s="117" t="s">
        <v>50</v>
      </c>
      <c r="H56" s="117" t="s">
        <v>52</v>
      </c>
      <c r="I56" s="117" t="s">
        <v>51</v>
      </c>
      <c r="J56" s="164" t="s">
        <v>50</v>
      </c>
      <c r="K56" s="164" t="s">
        <v>50</v>
      </c>
      <c r="L56" s="164" t="s">
        <v>51</v>
      </c>
      <c r="M56" s="165" t="s">
        <v>52</v>
      </c>
      <c r="N56" s="152"/>
      <c r="O56" s="156"/>
    </row>
    <row r="57" spans="1:16" ht="21" customHeight="1" x14ac:dyDescent="0.25">
      <c r="A57" s="132" t="s">
        <v>45</v>
      </c>
      <c r="B57" s="117" t="s">
        <v>50</v>
      </c>
      <c r="C57" s="117" t="s">
        <v>52</v>
      </c>
      <c r="D57" s="117" t="s">
        <v>51</v>
      </c>
      <c r="E57" s="117" t="s">
        <v>52</v>
      </c>
      <c r="F57" s="117" t="s">
        <v>51</v>
      </c>
      <c r="G57" s="117" t="s">
        <v>50</v>
      </c>
      <c r="H57" s="117" t="s">
        <v>51</v>
      </c>
      <c r="I57" s="117" t="s">
        <v>50</v>
      </c>
      <c r="J57" s="164" t="s">
        <v>52</v>
      </c>
      <c r="K57" s="164" t="s">
        <v>51</v>
      </c>
      <c r="L57" s="164" t="s">
        <v>50</v>
      </c>
      <c r="M57" s="165" t="s">
        <v>52</v>
      </c>
      <c r="N57" s="152"/>
      <c r="O57" s="156"/>
    </row>
    <row r="58" spans="1:16" ht="21" customHeight="1" x14ac:dyDescent="0.25">
      <c r="A58" s="132" t="s">
        <v>0</v>
      </c>
      <c r="B58" s="117" t="s">
        <v>51</v>
      </c>
      <c r="C58" s="117" t="s">
        <v>52</v>
      </c>
      <c r="D58" s="117" t="s">
        <v>50</v>
      </c>
      <c r="E58" s="117" t="s">
        <v>50</v>
      </c>
      <c r="F58" s="117" t="s">
        <v>52</v>
      </c>
      <c r="G58" s="117" t="s">
        <v>51</v>
      </c>
      <c r="H58" s="117" t="s">
        <v>51</v>
      </c>
      <c r="I58" s="117" t="s">
        <v>52</v>
      </c>
      <c r="J58" s="164" t="s">
        <v>50</v>
      </c>
      <c r="K58" s="164" t="s">
        <v>52</v>
      </c>
      <c r="L58" s="164" t="s">
        <v>50</v>
      </c>
      <c r="M58" s="165" t="s">
        <v>51</v>
      </c>
      <c r="N58" s="152"/>
      <c r="O58" s="156"/>
    </row>
    <row r="59" spans="1:16" ht="21" customHeight="1" x14ac:dyDescent="0.25">
      <c r="A59" s="132" t="s">
        <v>49</v>
      </c>
      <c r="B59" s="117" t="s">
        <v>52</v>
      </c>
      <c r="C59" s="117" t="s">
        <v>50</v>
      </c>
      <c r="D59" s="117" t="s">
        <v>51</v>
      </c>
      <c r="E59" s="117" t="s">
        <v>52</v>
      </c>
      <c r="F59" s="117" t="s">
        <v>50</v>
      </c>
      <c r="G59" s="117" t="s">
        <v>51</v>
      </c>
      <c r="H59" s="117" t="s">
        <v>50</v>
      </c>
      <c r="I59" s="117" t="s">
        <v>51</v>
      </c>
      <c r="J59" s="164" t="s">
        <v>52</v>
      </c>
      <c r="K59" s="164" t="s">
        <v>51</v>
      </c>
      <c r="L59" s="164" t="s">
        <v>52</v>
      </c>
      <c r="M59" s="165" t="s">
        <v>50</v>
      </c>
      <c r="N59" s="152"/>
      <c r="O59" s="156"/>
    </row>
    <row r="60" spans="1:16" ht="21" customHeight="1" x14ac:dyDescent="0.25">
      <c r="A60" s="132" t="s">
        <v>53</v>
      </c>
      <c r="B60" s="117" t="s">
        <v>52</v>
      </c>
      <c r="C60" s="117" t="s">
        <v>51</v>
      </c>
      <c r="D60" s="117" t="s">
        <v>50</v>
      </c>
      <c r="E60" s="117" t="s">
        <v>51</v>
      </c>
      <c r="F60" s="117" t="s">
        <v>52</v>
      </c>
      <c r="G60" s="117" t="s">
        <v>50</v>
      </c>
      <c r="H60" s="117" t="s">
        <v>52</v>
      </c>
      <c r="I60" s="117" t="s">
        <v>50</v>
      </c>
      <c r="J60" s="164" t="s">
        <v>51</v>
      </c>
      <c r="K60" s="164" t="s">
        <v>50</v>
      </c>
      <c r="L60" s="164" t="s">
        <v>51</v>
      </c>
      <c r="M60" s="165" t="s">
        <v>52</v>
      </c>
      <c r="N60" s="152"/>
      <c r="O60" s="156"/>
    </row>
    <row r="61" spans="1:16" ht="21" customHeight="1" x14ac:dyDescent="0.25">
      <c r="A61" s="132" t="s">
        <v>2</v>
      </c>
      <c r="B61" s="117" t="s">
        <v>50</v>
      </c>
      <c r="C61" s="117" t="s">
        <v>52</v>
      </c>
      <c r="D61" s="117" t="s">
        <v>51</v>
      </c>
      <c r="E61" s="117" t="s">
        <v>50</v>
      </c>
      <c r="F61" s="117" t="s">
        <v>52</v>
      </c>
      <c r="G61" s="117" t="s">
        <v>51</v>
      </c>
      <c r="H61" s="117" t="s">
        <v>52</v>
      </c>
      <c r="I61" s="117" t="s">
        <v>50</v>
      </c>
      <c r="J61" s="164" t="s">
        <v>51</v>
      </c>
      <c r="K61" s="164" t="s">
        <v>52</v>
      </c>
      <c r="L61" s="164" t="s">
        <v>50</v>
      </c>
      <c r="M61" s="165" t="s">
        <v>51</v>
      </c>
      <c r="N61" s="152"/>
      <c r="O61" s="156"/>
    </row>
    <row r="62" spans="1:16" ht="21" customHeight="1" x14ac:dyDescent="0.25">
      <c r="A62" s="132" t="s">
        <v>4</v>
      </c>
      <c r="B62" s="117" t="s">
        <v>51</v>
      </c>
      <c r="C62" s="117" t="s">
        <v>50</v>
      </c>
      <c r="D62" s="117" t="s">
        <v>52</v>
      </c>
      <c r="E62" s="117" t="s">
        <v>52</v>
      </c>
      <c r="F62" s="117" t="s">
        <v>50</v>
      </c>
      <c r="G62" s="117" t="s">
        <v>51</v>
      </c>
      <c r="H62" s="117" t="s">
        <v>51</v>
      </c>
      <c r="I62" s="117" t="s">
        <v>52</v>
      </c>
      <c r="J62" s="164" t="s">
        <v>50</v>
      </c>
      <c r="K62" s="164" t="s">
        <v>50</v>
      </c>
      <c r="L62" s="164" t="s">
        <v>51</v>
      </c>
      <c r="M62" s="165" t="s">
        <v>52</v>
      </c>
      <c r="N62" s="152"/>
      <c r="O62" s="156"/>
    </row>
    <row r="63" spans="1:16" ht="21" customHeight="1" x14ac:dyDescent="0.25">
      <c r="A63" s="132" t="s">
        <v>59</v>
      </c>
      <c r="B63" s="117" t="s">
        <v>52</v>
      </c>
      <c r="C63" s="117" t="s">
        <v>51</v>
      </c>
      <c r="D63" s="117" t="s">
        <v>50</v>
      </c>
      <c r="E63" s="117" t="s">
        <v>50</v>
      </c>
      <c r="F63" s="117" t="s">
        <v>52</v>
      </c>
      <c r="G63" s="117" t="s">
        <v>51</v>
      </c>
      <c r="H63" s="117" t="s">
        <v>51</v>
      </c>
      <c r="I63" s="117" t="s">
        <v>52</v>
      </c>
      <c r="J63" s="164" t="s">
        <v>50</v>
      </c>
      <c r="K63" s="164" t="s">
        <v>52</v>
      </c>
      <c r="L63" s="164" t="s">
        <v>50</v>
      </c>
      <c r="M63" s="165" t="s">
        <v>51</v>
      </c>
      <c r="N63" s="152"/>
      <c r="O63" s="156"/>
    </row>
    <row r="64" spans="1:16" ht="21" customHeight="1" x14ac:dyDescent="0.25">
      <c r="A64" s="132" t="s">
        <v>58</v>
      </c>
      <c r="B64" s="117" t="s">
        <v>52</v>
      </c>
      <c r="C64" s="117" t="s">
        <v>50</v>
      </c>
      <c r="D64" s="117" t="s">
        <v>51</v>
      </c>
      <c r="E64" s="117" t="s">
        <v>52</v>
      </c>
      <c r="F64" s="117" t="s">
        <v>50</v>
      </c>
      <c r="G64" s="117" t="s">
        <v>51</v>
      </c>
      <c r="H64" s="117" t="s">
        <v>50</v>
      </c>
      <c r="I64" s="117" t="s">
        <v>51</v>
      </c>
      <c r="J64" s="164" t="s">
        <v>52</v>
      </c>
      <c r="K64" s="164" t="s">
        <v>51</v>
      </c>
      <c r="L64" s="164" t="s">
        <v>52</v>
      </c>
      <c r="M64" s="165" t="s">
        <v>50</v>
      </c>
      <c r="N64" s="152"/>
      <c r="O64" s="156"/>
    </row>
    <row r="65" spans="1:15" ht="21" customHeight="1" x14ac:dyDescent="0.25">
      <c r="A65" s="132" t="s">
        <v>44</v>
      </c>
      <c r="B65" s="117" t="s">
        <v>50</v>
      </c>
      <c r="C65" s="117" t="s">
        <v>51</v>
      </c>
      <c r="D65" s="117" t="s">
        <v>52</v>
      </c>
      <c r="E65" s="117" t="s">
        <v>51</v>
      </c>
      <c r="F65" s="117" t="s">
        <v>50</v>
      </c>
      <c r="G65" s="117" t="s">
        <v>52</v>
      </c>
      <c r="H65" s="117" t="s">
        <v>51</v>
      </c>
      <c r="I65" s="117" t="s">
        <v>52</v>
      </c>
      <c r="J65" s="164" t="s">
        <v>50</v>
      </c>
      <c r="K65" s="164" t="s">
        <v>50</v>
      </c>
      <c r="L65" s="164" t="s">
        <v>52</v>
      </c>
      <c r="M65" s="165" t="s">
        <v>51</v>
      </c>
      <c r="N65" s="152"/>
      <c r="O65" s="156"/>
    </row>
    <row r="66" spans="1:15" ht="21" customHeight="1" x14ac:dyDescent="0.25">
      <c r="A66" s="132" t="s">
        <v>46</v>
      </c>
      <c r="B66" s="117" t="s">
        <v>51</v>
      </c>
      <c r="C66" s="117" t="s">
        <v>50</v>
      </c>
      <c r="D66" s="117" t="s">
        <v>52</v>
      </c>
      <c r="E66" s="117" t="s">
        <v>50</v>
      </c>
      <c r="F66" s="117" t="s">
        <v>51</v>
      </c>
      <c r="G66" s="117" t="s">
        <v>52</v>
      </c>
      <c r="H66" s="117" t="s">
        <v>50</v>
      </c>
      <c r="I66" s="117" t="s">
        <v>51</v>
      </c>
      <c r="J66" s="164" t="s">
        <v>52</v>
      </c>
      <c r="K66" s="164" t="s">
        <v>51</v>
      </c>
      <c r="L66" s="164" t="s">
        <v>52</v>
      </c>
      <c r="M66" s="165" t="s">
        <v>50</v>
      </c>
      <c r="N66" s="152"/>
      <c r="O66" s="156"/>
    </row>
    <row r="67" spans="1:15" ht="21" customHeight="1" x14ac:dyDescent="0.25">
      <c r="A67" s="132" t="s">
        <v>5</v>
      </c>
      <c r="B67" s="117" t="s">
        <v>50</v>
      </c>
      <c r="C67" s="117" t="s">
        <v>52</v>
      </c>
      <c r="D67" s="117" t="s">
        <v>51</v>
      </c>
      <c r="E67" s="117" t="s">
        <v>52</v>
      </c>
      <c r="F67" s="117" t="s">
        <v>51</v>
      </c>
      <c r="G67" s="117" t="s">
        <v>50</v>
      </c>
      <c r="H67" s="117" t="s">
        <v>52</v>
      </c>
      <c r="I67" s="117" t="s">
        <v>50</v>
      </c>
      <c r="J67" s="164" t="s">
        <v>51</v>
      </c>
      <c r="K67" s="164" t="s">
        <v>51</v>
      </c>
      <c r="L67" s="164" t="s">
        <v>52</v>
      </c>
      <c r="M67" s="165" t="s">
        <v>50</v>
      </c>
      <c r="N67" s="152"/>
      <c r="O67" s="156"/>
    </row>
    <row r="68" spans="1:15" ht="21" customHeight="1" x14ac:dyDescent="0.25">
      <c r="A68" s="132" t="s">
        <v>48</v>
      </c>
      <c r="B68" s="117" t="s">
        <v>52</v>
      </c>
      <c r="C68" s="117" t="s">
        <v>50</v>
      </c>
      <c r="D68" s="117" t="s">
        <v>51</v>
      </c>
      <c r="E68" s="117" t="s">
        <v>51</v>
      </c>
      <c r="F68" s="117" t="s">
        <v>52</v>
      </c>
      <c r="G68" s="117" t="s">
        <v>50</v>
      </c>
      <c r="H68" s="117" t="s">
        <v>51</v>
      </c>
      <c r="I68" s="117" t="s">
        <v>52</v>
      </c>
      <c r="J68" s="164" t="s">
        <v>50</v>
      </c>
      <c r="K68" s="164" t="s">
        <v>50</v>
      </c>
      <c r="L68" s="164" t="s">
        <v>52</v>
      </c>
      <c r="M68" s="165" t="s">
        <v>51</v>
      </c>
      <c r="N68" s="152"/>
      <c r="O68" s="156"/>
    </row>
    <row r="69" spans="1:15" ht="21" customHeight="1" x14ac:dyDescent="0.25">
      <c r="A69" s="132" t="s">
        <v>1</v>
      </c>
      <c r="B69" s="117" t="s">
        <v>51</v>
      </c>
      <c r="C69" s="117" t="s">
        <v>50</v>
      </c>
      <c r="D69" s="117" t="s">
        <v>52</v>
      </c>
      <c r="E69" s="117" t="s">
        <v>52</v>
      </c>
      <c r="F69" s="117" t="s">
        <v>51</v>
      </c>
      <c r="G69" s="117" t="s">
        <v>50</v>
      </c>
      <c r="H69" s="117" t="s">
        <v>50</v>
      </c>
      <c r="I69" s="117" t="s">
        <v>51</v>
      </c>
      <c r="J69" s="164" t="s">
        <v>52</v>
      </c>
      <c r="K69" s="164" t="s">
        <v>52</v>
      </c>
      <c r="L69" s="164" t="s">
        <v>51</v>
      </c>
      <c r="M69" s="165" t="s">
        <v>50</v>
      </c>
      <c r="N69" s="152"/>
      <c r="O69" s="156"/>
    </row>
    <row r="70" spans="1:15" ht="21" customHeight="1" x14ac:dyDescent="0.25">
      <c r="A70" s="132" t="s">
        <v>54</v>
      </c>
      <c r="B70" s="117" t="s">
        <v>51</v>
      </c>
      <c r="C70" s="117" t="s">
        <v>52</v>
      </c>
      <c r="D70" s="117" t="s">
        <v>50</v>
      </c>
      <c r="E70" s="117" t="s">
        <v>50</v>
      </c>
      <c r="F70" s="117" t="s">
        <v>51</v>
      </c>
      <c r="G70" s="117" t="s">
        <v>52</v>
      </c>
      <c r="H70" s="117" t="s">
        <v>50</v>
      </c>
      <c r="I70" s="117" t="s">
        <v>51</v>
      </c>
      <c r="J70" s="164" t="s">
        <v>52</v>
      </c>
      <c r="K70" s="164" t="s">
        <v>52</v>
      </c>
      <c r="L70" s="164" t="s">
        <v>51</v>
      </c>
      <c r="M70" s="165" t="s">
        <v>50</v>
      </c>
      <c r="N70" s="152"/>
      <c r="O70" s="156"/>
    </row>
    <row r="71" spans="1:15" ht="21" customHeight="1" x14ac:dyDescent="0.25">
      <c r="A71" s="132" t="s">
        <v>19</v>
      </c>
      <c r="B71" s="117" t="s">
        <v>50</v>
      </c>
      <c r="C71" s="117" t="s">
        <v>51</v>
      </c>
      <c r="D71" s="117" t="s">
        <v>52</v>
      </c>
      <c r="E71" s="117" t="s">
        <v>51</v>
      </c>
      <c r="F71" s="117" t="s">
        <v>50</v>
      </c>
      <c r="G71" s="117" t="s">
        <v>52</v>
      </c>
      <c r="H71" s="117" t="s">
        <v>52</v>
      </c>
      <c r="I71" s="117" t="s">
        <v>50</v>
      </c>
      <c r="J71" s="164" t="s">
        <v>51</v>
      </c>
      <c r="K71" s="164" t="s">
        <v>50</v>
      </c>
      <c r="L71" s="164" t="s">
        <v>51</v>
      </c>
      <c r="M71" s="165" t="s">
        <v>52</v>
      </c>
      <c r="N71" s="152"/>
      <c r="O71" s="156"/>
    </row>
    <row r="72" spans="1:15" ht="21" customHeight="1" x14ac:dyDescent="0.25">
      <c r="A72" s="132" t="s">
        <v>47</v>
      </c>
      <c r="B72" s="157" t="s">
        <v>50</v>
      </c>
      <c r="C72" s="157" t="s">
        <v>51</v>
      </c>
      <c r="D72" s="157" t="s">
        <v>52</v>
      </c>
      <c r="E72" s="157" t="s">
        <v>50</v>
      </c>
      <c r="F72" s="157" t="s">
        <v>52</v>
      </c>
      <c r="G72" s="157" t="s">
        <v>51</v>
      </c>
      <c r="H72" s="157" t="s">
        <v>52</v>
      </c>
      <c r="I72" s="157" t="s">
        <v>50</v>
      </c>
      <c r="J72" s="166" t="s">
        <v>51</v>
      </c>
      <c r="K72" s="166" t="s">
        <v>51</v>
      </c>
      <c r="L72" s="166" t="s">
        <v>52</v>
      </c>
      <c r="M72" s="167" t="s">
        <v>50</v>
      </c>
      <c r="N72" s="152"/>
      <c r="O72" s="156"/>
    </row>
    <row r="73" spans="1:15" ht="21" customHeight="1" x14ac:dyDescent="0.25">
      <c r="A73" s="132" t="s">
        <v>60</v>
      </c>
      <c r="B73" s="117" t="s">
        <v>51</v>
      </c>
      <c r="C73" s="117" t="s">
        <v>52</v>
      </c>
      <c r="D73" s="117" t="s">
        <v>50</v>
      </c>
      <c r="E73" s="117" t="s">
        <v>52</v>
      </c>
      <c r="F73" s="117" t="s">
        <v>51</v>
      </c>
      <c r="G73" s="117" t="s">
        <v>50</v>
      </c>
      <c r="H73" s="117" t="s">
        <v>50</v>
      </c>
      <c r="I73" s="117" t="s">
        <v>51</v>
      </c>
      <c r="J73" s="164" t="s">
        <v>52</v>
      </c>
      <c r="K73" s="164" t="s">
        <v>50</v>
      </c>
      <c r="L73" s="164" t="s">
        <v>51</v>
      </c>
      <c r="M73" s="165" t="s">
        <v>52</v>
      </c>
      <c r="N73" s="152"/>
      <c r="O73" s="156"/>
    </row>
    <row r="74" spans="1:15" ht="21" customHeight="1" thickBot="1" x14ac:dyDescent="0.3">
      <c r="A74" s="158" t="s">
        <v>21</v>
      </c>
      <c r="B74" s="159" t="s">
        <v>52</v>
      </c>
      <c r="C74" s="159" t="s">
        <v>50</v>
      </c>
      <c r="D74" s="159" t="s">
        <v>51</v>
      </c>
      <c r="E74" s="159" t="s">
        <v>51</v>
      </c>
      <c r="F74" s="159" t="s">
        <v>50</v>
      </c>
      <c r="G74" s="159" t="s">
        <v>52</v>
      </c>
      <c r="H74" s="159" t="s">
        <v>51</v>
      </c>
      <c r="I74" s="159" t="s">
        <v>52</v>
      </c>
      <c r="J74" s="168" t="s">
        <v>50</v>
      </c>
      <c r="K74" s="168" t="s">
        <v>52</v>
      </c>
      <c r="L74" s="168" t="s">
        <v>50</v>
      </c>
      <c r="M74" s="169" t="s">
        <v>51</v>
      </c>
      <c r="N74" s="152"/>
      <c r="O74" s="156"/>
    </row>
    <row r="75" spans="1:15" ht="21" customHeight="1" x14ac:dyDescent="0.2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/>
    </row>
    <row r="76" spans="1:15" ht="21" customHeight="1" x14ac:dyDescent="0.2">
      <c r="A76" s="28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9"/>
    </row>
    <row r="77" spans="1:15" ht="21" customHeight="1" x14ac:dyDescent="0.2">
      <c r="A77" s="28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9"/>
    </row>
  </sheetData>
  <sheetProtection insertRows="0" sort="0"/>
  <sortState xmlns:xlrd2="http://schemas.microsoft.com/office/spreadsheetml/2017/richdata2" ref="A29:N49">
    <sortCondition ref="N29:N49"/>
  </sortState>
  <pageMargins left="0.7" right="0.7" top="0.75" bottom="0.75" header="0.3" footer="0.3"/>
  <pageSetup paperSize="9" scale="33" orientation="landscape" r:id="rId1"/>
  <headerFooter>
    <oddHeader>&amp;CCompetitie Hsv-Neerbosch-Oost 
2014</oddHeader>
  </headerFooter>
  <rowBreaks count="2" manualBreakCount="2">
    <brk id="27" max="14" man="1"/>
    <brk id="52" max="14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topLeftCell="A7" workbookViewId="0">
      <selection activeCell="N20" sqref="N20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8" hidden="1" customWidth="1"/>
    <col min="7" max="16384" width="8.85546875" style="8"/>
  </cols>
  <sheetData>
    <row r="1" spans="1:7" ht="15" customHeight="1" x14ac:dyDescent="0.2">
      <c r="A1" s="5" t="s">
        <v>29</v>
      </c>
      <c r="B1" s="6" t="s">
        <v>30</v>
      </c>
      <c r="C1" s="6" t="s">
        <v>31</v>
      </c>
      <c r="D1" s="6" t="s">
        <v>23</v>
      </c>
      <c r="E1" s="7" t="s">
        <v>32</v>
      </c>
    </row>
    <row r="2" spans="1:7" ht="15" customHeight="1" x14ac:dyDescent="0.2">
      <c r="A2" s="53">
        <v>1</v>
      </c>
      <c r="B2" s="40"/>
      <c r="C2" s="41"/>
      <c r="D2" s="40"/>
      <c r="E2" s="51"/>
    </row>
    <row r="3" spans="1:7" ht="15" customHeight="1" x14ac:dyDescent="0.2">
      <c r="A3" s="53">
        <v>2</v>
      </c>
      <c r="B3" s="40"/>
      <c r="C3" s="41"/>
      <c r="D3" s="40"/>
      <c r="E3" s="51"/>
    </row>
    <row r="4" spans="1:7" ht="15" customHeight="1" x14ac:dyDescent="0.2">
      <c r="A4" s="53">
        <v>3</v>
      </c>
      <c r="B4" s="40"/>
      <c r="C4" s="41"/>
      <c r="D4" s="40"/>
      <c r="E4" s="51"/>
    </row>
    <row r="5" spans="1:7" ht="15" customHeight="1" x14ac:dyDescent="0.2">
      <c r="A5" s="53">
        <v>4</v>
      </c>
      <c r="B5" s="40"/>
      <c r="C5" s="41"/>
      <c r="D5" s="40"/>
      <c r="E5" s="51"/>
      <c r="G5" s="8" t="s">
        <v>38</v>
      </c>
    </row>
    <row r="6" spans="1:7" ht="15" customHeight="1" x14ac:dyDescent="0.2">
      <c r="A6" s="53">
        <v>5</v>
      </c>
      <c r="B6" s="40"/>
      <c r="C6" s="41"/>
      <c r="D6" s="40"/>
      <c r="E6" s="51"/>
    </row>
    <row r="7" spans="1:7" ht="15" customHeight="1" x14ac:dyDescent="0.2">
      <c r="A7" s="53">
        <v>6</v>
      </c>
      <c r="B7" s="40"/>
      <c r="C7" s="41"/>
      <c r="D7" s="40"/>
      <c r="E7" s="51"/>
    </row>
    <row r="8" spans="1:7" ht="15" customHeight="1" thickBot="1" x14ac:dyDescent="0.25">
      <c r="A8" s="54">
        <v>7</v>
      </c>
      <c r="B8" s="43"/>
      <c r="C8" s="44"/>
      <c r="D8" s="45"/>
      <c r="E8" s="52"/>
    </row>
    <row r="9" spans="1:7" ht="15" customHeight="1" x14ac:dyDescent="0.2">
      <c r="A9" s="10"/>
      <c r="B9" s="10" t="s">
        <v>33</v>
      </c>
      <c r="C9" s="11">
        <f>SUM(C2:C8)</f>
        <v>0</v>
      </c>
      <c r="D9" s="13"/>
    </row>
    <row r="10" spans="1:7" ht="15" customHeight="1" thickBot="1" x14ac:dyDescent="0.25">
      <c r="A10" s="13"/>
      <c r="B10" s="13"/>
      <c r="C10" s="13"/>
      <c r="D10" s="13"/>
    </row>
    <row r="11" spans="1:7" ht="15" customHeight="1" x14ac:dyDescent="0.2">
      <c r="A11" s="5" t="s">
        <v>29</v>
      </c>
      <c r="B11" s="6" t="s">
        <v>34</v>
      </c>
      <c r="C11" s="6" t="s">
        <v>31</v>
      </c>
      <c r="D11" s="6" t="s">
        <v>23</v>
      </c>
      <c r="E11" s="7" t="s">
        <v>32</v>
      </c>
    </row>
    <row r="12" spans="1:7" ht="15" customHeight="1" x14ac:dyDescent="0.2">
      <c r="A12" s="53">
        <v>8</v>
      </c>
      <c r="B12" s="40"/>
      <c r="C12" s="41"/>
      <c r="D12" s="48"/>
      <c r="E12" s="51"/>
    </row>
    <row r="13" spans="1:7" ht="15" customHeight="1" x14ac:dyDescent="0.2">
      <c r="A13" s="53">
        <v>9</v>
      </c>
      <c r="B13" s="40"/>
      <c r="C13" s="41"/>
      <c r="D13" s="40"/>
      <c r="E13" s="51"/>
    </row>
    <row r="14" spans="1:7" ht="15" customHeight="1" x14ac:dyDescent="0.2">
      <c r="A14" s="53">
        <v>10</v>
      </c>
      <c r="B14" s="40"/>
      <c r="C14" s="41"/>
      <c r="D14" s="40"/>
      <c r="E14" s="51"/>
    </row>
    <row r="15" spans="1:7" ht="15" customHeight="1" x14ac:dyDescent="0.2">
      <c r="A15" s="53">
        <v>11</v>
      </c>
      <c r="B15" s="40"/>
      <c r="C15" s="41"/>
      <c r="D15" s="48"/>
      <c r="E15" s="51"/>
    </row>
    <row r="16" spans="1:7" ht="15" customHeight="1" x14ac:dyDescent="0.2">
      <c r="A16" s="53">
        <v>12</v>
      </c>
      <c r="B16" s="40"/>
      <c r="C16" s="41"/>
      <c r="D16" s="40"/>
      <c r="E16" s="51"/>
    </row>
    <row r="17" spans="1:5" ht="15" customHeight="1" x14ac:dyDescent="0.2">
      <c r="A17" s="53">
        <v>13</v>
      </c>
      <c r="B17" s="40"/>
      <c r="C17" s="41"/>
      <c r="D17" s="40"/>
      <c r="E17" s="51"/>
    </row>
    <row r="18" spans="1:5" ht="15" customHeight="1" thickBot="1" x14ac:dyDescent="0.25">
      <c r="A18" s="54">
        <v>14</v>
      </c>
      <c r="B18" s="43"/>
      <c r="C18" s="44"/>
      <c r="D18" s="45"/>
      <c r="E18" s="52"/>
    </row>
    <row r="19" spans="1:5" ht="15" customHeight="1" x14ac:dyDescent="0.2">
      <c r="A19" s="10"/>
      <c r="B19" s="10" t="s">
        <v>35</v>
      </c>
      <c r="C19" s="11">
        <f>SUM(C12:C18)</f>
        <v>0</v>
      </c>
      <c r="D19" s="13"/>
    </row>
    <row r="20" spans="1:5" ht="15" customHeight="1" thickBot="1" x14ac:dyDescent="0.25">
      <c r="A20" s="13"/>
      <c r="B20" s="13"/>
      <c r="C20" s="13"/>
      <c r="D20" s="13"/>
    </row>
    <row r="21" spans="1:5" ht="15" customHeight="1" x14ac:dyDescent="0.2">
      <c r="A21" s="5" t="s">
        <v>29</v>
      </c>
      <c r="B21" s="6" t="s">
        <v>36</v>
      </c>
      <c r="C21" s="6" t="s">
        <v>31</v>
      </c>
      <c r="D21" s="6" t="s">
        <v>23</v>
      </c>
      <c r="E21" s="7" t="s">
        <v>32</v>
      </c>
    </row>
    <row r="22" spans="1:5" ht="15" customHeight="1" x14ac:dyDescent="0.2">
      <c r="A22" s="53">
        <v>15</v>
      </c>
      <c r="B22" s="40"/>
      <c r="C22" s="41"/>
      <c r="D22" s="40"/>
      <c r="E22" s="51"/>
    </row>
    <row r="23" spans="1:5" ht="15" customHeight="1" x14ac:dyDescent="0.2">
      <c r="A23" s="53">
        <v>16</v>
      </c>
      <c r="B23" s="40"/>
      <c r="C23" s="41"/>
      <c r="D23" s="48"/>
      <c r="E23" s="51"/>
    </row>
    <row r="24" spans="1:5" ht="15" customHeight="1" x14ac:dyDescent="0.2">
      <c r="A24" s="53">
        <v>17</v>
      </c>
      <c r="B24" s="40"/>
      <c r="C24" s="41"/>
      <c r="D24" s="40"/>
      <c r="E24" s="51"/>
    </row>
    <row r="25" spans="1:5" ht="15" customHeight="1" x14ac:dyDescent="0.2">
      <c r="A25" s="53">
        <v>18</v>
      </c>
      <c r="B25" s="40"/>
      <c r="C25" s="41"/>
      <c r="D25" s="40"/>
      <c r="E25" s="51"/>
    </row>
    <row r="26" spans="1:5" ht="15" customHeight="1" x14ac:dyDescent="0.2">
      <c r="A26" s="53">
        <v>19</v>
      </c>
      <c r="B26" s="40"/>
      <c r="C26" s="41"/>
      <c r="D26" s="40"/>
      <c r="E26" s="51"/>
    </row>
    <row r="27" spans="1:5" ht="15" customHeight="1" x14ac:dyDescent="0.2">
      <c r="A27" s="53">
        <v>20</v>
      </c>
      <c r="B27" s="40"/>
      <c r="C27" s="41"/>
      <c r="D27" s="40"/>
      <c r="E27" s="51"/>
    </row>
    <row r="28" spans="1:5" ht="15" customHeight="1" thickBot="1" x14ac:dyDescent="0.25">
      <c r="A28" s="55">
        <v>21</v>
      </c>
      <c r="B28" s="45"/>
      <c r="C28" s="50"/>
      <c r="D28" s="80"/>
      <c r="E28" s="52"/>
    </row>
    <row r="29" spans="1:5" ht="15" customHeight="1" thickBot="1" x14ac:dyDescent="0.25">
      <c r="A29" s="17"/>
      <c r="B29" s="17" t="s">
        <v>37</v>
      </c>
      <c r="C29" s="18">
        <f>SUM(C22:C28)</f>
        <v>0</v>
      </c>
      <c r="D29" s="19" t="s">
        <v>22</v>
      </c>
      <c r="E29" s="20">
        <f>SUM(C9+C19+C29)</f>
        <v>0</v>
      </c>
    </row>
  </sheetData>
  <sortState xmlns:xlrd2="http://schemas.microsoft.com/office/spreadsheetml/2017/richdata2" ref="A22:E28">
    <sortCondition ref="A22:A28"/>
  </sortState>
  <pageMargins left="0.7" right="0.7" top="0.75" bottom="0.75" header="0.3" footer="0.3"/>
  <pageSetup paperSize="9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9"/>
  <sheetViews>
    <sheetView topLeftCell="A10" workbookViewId="0">
      <selection activeCell="I30" sqref="I30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8" hidden="1" customWidth="1"/>
    <col min="7" max="16384" width="8.85546875" style="8"/>
  </cols>
  <sheetData>
    <row r="1" spans="1:7" ht="15" customHeight="1" x14ac:dyDescent="0.2">
      <c r="A1" s="5" t="s">
        <v>29</v>
      </c>
      <c r="B1" s="6" t="s">
        <v>30</v>
      </c>
      <c r="C1" s="6" t="s">
        <v>31</v>
      </c>
      <c r="D1" s="6" t="s">
        <v>23</v>
      </c>
      <c r="E1" s="7" t="s">
        <v>32</v>
      </c>
    </row>
    <row r="2" spans="1:7" ht="15" customHeight="1" x14ac:dyDescent="0.2">
      <c r="A2" s="53">
        <v>1</v>
      </c>
      <c r="B2" s="40"/>
      <c r="C2" s="41"/>
      <c r="D2" s="40"/>
      <c r="E2" s="51"/>
    </row>
    <row r="3" spans="1:7" ht="15" customHeight="1" x14ac:dyDescent="0.2">
      <c r="A3" s="53">
        <v>2</v>
      </c>
      <c r="B3" s="56"/>
      <c r="C3" s="41"/>
      <c r="D3" s="40"/>
      <c r="E3" s="51"/>
    </row>
    <row r="4" spans="1:7" ht="15" customHeight="1" x14ac:dyDescent="0.2">
      <c r="A4" s="53">
        <v>3</v>
      </c>
      <c r="B4" s="40"/>
      <c r="C4" s="41"/>
      <c r="D4" s="40"/>
      <c r="E4" s="51"/>
    </row>
    <row r="5" spans="1:7" ht="15" customHeight="1" x14ac:dyDescent="0.2">
      <c r="A5" s="53">
        <v>4</v>
      </c>
      <c r="B5" s="40"/>
      <c r="C5" s="41"/>
      <c r="D5" s="40"/>
      <c r="E5" s="51"/>
      <c r="G5" s="8" t="s">
        <v>38</v>
      </c>
    </row>
    <row r="6" spans="1:7" ht="15" customHeight="1" x14ac:dyDescent="0.2">
      <c r="A6" s="53">
        <v>5</v>
      </c>
      <c r="B6" s="40"/>
      <c r="C6" s="41"/>
      <c r="D6" s="40"/>
      <c r="E6" s="51"/>
    </row>
    <row r="7" spans="1:7" ht="15" customHeight="1" x14ac:dyDescent="0.2">
      <c r="A7" s="53">
        <v>6</v>
      </c>
      <c r="B7" s="13"/>
      <c r="C7" s="41"/>
      <c r="D7" s="40"/>
      <c r="E7" s="51"/>
    </row>
    <row r="8" spans="1:7" ht="15" customHeight="1" thickBot="1" x14ac:dyDescent="0.25">
      <c r="A8" s="54">
        <v>7</v>
      </c>
      <c r="B8" s="43"/>
      <c r="C8" s="44"/>
      <c r="D8" s="45"/>
      <c r="E8" s="52"/>
    </row>
    <row r="9" spans="1:7" ht="15" customHeight="1" x14ac:dyDescent="0.2">
      <c r="A9" s="10"/>
      <c r="B9" s="10" t="s">
        <v>33</v>
      </c>
      <c r="C9" s="11">
        <f>SUM(C2:C8)</f>
        <v>0</v>
      </c>
      <c r="D9" s="13"/>
    </row>
    <row r="10" spans="1:7" ht="15" customHeight="1" thickBot="1" x14ac:dyDescent="0.25">
      <c r="A10" s="13"/>
      <c r="B10" s="13"/>
      <c r="C10" s="13"/>
      <c r="D10" s="13"/>
    </row>
    <row r="11" spans="1:7" ht="15" customHeight="1" x14ac:dyDescent="0.2">
      <c r="A11" s="57" t="s">
        <v>29</v>
      </c>
      <c r="B11" s="58" t="s">
        <v>34</v>
      </c>
      <c r="C11" s="58" t="s">
        <v>31</v>
      </c>
      <c r="D11" s="58" t="s">
        <v>23</v>
      </c>
      <c r="E11" s="59" t="s">
        <v>32</v>
      </c>
    </row>
    <row r="12" spans="1:7" ht="15" customHeight="1" x14ac:dyDescent="0.2">
      <c r="A12" s="53">
        <v>8</v>
      </c>
      <c r="B12" s="40"/>
      <c r="C12" s="41"/>
      <c r="D12" s="40"/>
      <c r="E12" s="51"/>
    </row>
    <row r="13" spans="1:7" ht="15" customHeight="1" x14ac:dyDescent="0.2">
      <c r="A13" s="53">
        <v>9</v>
      </c>
      <c r="B13" s="40"/>
      <c r="C13" s="41"/>
      <c r="D13" s="48"/>
      <c r="E13" s="51"/>
    </row>
    <row r="14" spans="1:7" ht="15" customHeight="1" x14ac:dyDescent="0.2">
      <c r="A14" s="53">
        <v>10</v>
      </c>
      <c r="B14" s="40"/>
      <c r="C14" s="41"/>
      <c r="D14" s="40"/>
      <c r="E14" s="51"/>
    </row>
    <row r="15" spans="1:7" ht="15" customHeight="1" x14ac:dyDescent="0.2">
      <c r="A15" s="53">
        <v>11</v>
      </c>
      <c r="B15" s="40"/>
      <c r="C15" s="41"/>
      <c r="D15" s="40"/>
      <c r="E15" s="51"/>
    </row>
    <row r="16" spans="1:7" ht="15" customHeight="1" x14ac:dyDescent="0.2">
      <c r="A16" s="53">
        <v>12</v>
      </c>
      <c r="B16" s="40"/>
      <c r="C16" s="41"/>
      <c r="D16" s="48"/>
      <c r="E16" s="51"/>
    </row>
    <row r="17" spans="1:5" ht="15" customHeight="1" x14ac:dyDescent="0.2">
      <c r="A17" s="53">
        <v>13</v>
      </c>
      <c r="B17" s="40"/>
      <c r="C17" s="41"/>
      <c r="D17" s="40"/>
      <c r="E17" s="51"/>
    </row>
    <row r="18" spans="1:5" ht="15" customHeight="1" thickBot="1" x14ac:dyDescent="0.25">
      <c r="A18" s="54">
        <v>14</v>
      </c>
      <c r="B18" s="43"/>
      <c r="C18" s="44"/>
      <c r="D18" s="45"/>
      <c r="E18" s="52"/>
    </row>
    <row r="19" spans="1:5" ht="15" customHeight="1" x14ac:dyDescent="0.2">
      <c r="A19" s="10"/>
      <c r="B19" s="10" t="s">
        <v>35</v>
      </c>
      <c r="C19" s="11">
        <f>SUM(C12:C18)</f>
        <v>0</v>
      </c>
      <c r="D19" s="13"/>
    </row>
    <row r="20" spans="1:5" ht="15" customHeight="1" thickBot="1" x14ac:dyDescent="0.25">
      <c r="A20" s="13"/>
      <c r="B20" s="13"/>
      <c r="C20" s="13"/>
      <c r="D20" s="13"/>
    </row>
    <row r="21" spans="1:5" ht="15" customHeight="1" x14ac:dyDescent="0.2">
      <c r="A21" s="5" t="s">
        <v>29</v>
      </c>
      <c r="B21" s="6" t="s">
        <v>36</v>
      </c>
      <c r="C21" s="6" t="s">
        <v>31</v>
      </c>
      <c r="D21" s="6" t="s">
        <v>23</v>
      </c>
      <c r="E21" s="7" t="s">
        <v>32</v>
      </c>
    </row>
    <row r="22" spans="1:5" ht="15" customHeight="1" x14ac:dyDescent="0.2">
      <c r="A22" s="53">
        <v>15</v>
      </c>
      <c r="B22" s="40"/>
      <c r="C22" s="41"/>
      <c r="D22" s="40"/>
      <c r="E22" s="51"/>
    </row>
    <row r="23" spans="1:5" ht="15" customHeight="1" x14ac:dyDescent="0.2">
      <c r="A23" s="53">
        <v>16</v>
      </c>
      <c r="B23" s="40"/>
      <c r="C23" s="41"/>
      <c r="D23" s="40"/>
      <c r="E23" s="51"/>
    </row>
    <row r="24" spans="1:5" ht="15" customHeight="1" x14ac:dyDescent="0.2">
      <c r="A24" s="53">
        <v>17</v>
      </c>
      <c r="B24" s="40"/>
      <c r="C24" s="41"/>
      <c r="D24" s="40"/>
      <c r="E24" s="51"/>
    </row>
    <row r="25" spans="1:5" ht="15" customHeight="1" x14ac:dyDescent="0.2">
      <c r="A25" s="53">
        <v>18</v>
      </c>
      <c r="B25" s="40"/>
      <c r="C25" s="41"/>
      <c r="D25" s="40"/>
      <c r="E25" s="51"/>
    </row>
    <row r="26" spans="1:5" ht="15" customHeight="1" x14ac:dyDescent="0.2">
      <c r="A26" s="53">
        <v>19</v>
      </c>
      <c r="B26" s="40"/>
      <c r="C26" s="41"/>
      <c r="D26" s="40"/>
      <c r="E26" s="51"/>
    </row>
    <row r="27" spans="1:5" ht="15" customHeight="1" x14ac:dyDescent="0.2">
      <c r="A27" s="53">
        <v>20</v>
      </c>
      <c r="B27" s="40"/>
      <c r="C27" s="41"/>
      <c r="D27" s="48"/>
      <c r="E27" s="51"/>
    </row>
    <row r="28" spans="1:5" ht="15" customHeight="1" thickBot="1" x14ac:dyDescent="0.25">
      <c r="A28" s="55">
        <v>21</v>
      </c>
      <c r="B28" s="45"/>
      <c r="C28" s="50"/>
      <c r="D28" s="80"/>
      <c r="E28" s="52"/>
    </row>
    <row r="29" spans="1:5" ht="15" customHeight="1" thickBot="1" x14ac:dyDescent="0.25">
      <c r="A29" s="17"/>
      <c r="B29" s="17" t="s">
        <v>37</v>
      </c>
      <c r="C29" s="18">
        <f>SUM(C22:C28)</f>
        <v>0</v>
      </c>
      <c r="D29" s="19" t="s">
        <v>22</v>
      </c>
      <c r="E29" s="20">
        <f>SUM(C9+C19+C29)</f>
        <v>0</v>
      </c>
    </row>
  </sheetData>
  <sortState xmlns:xlrd2="http://schemas.microsoft.com/office/spreadsheetml/2017/richdata2" ref="A22:E28">
    <sortCondition ref="A22:A28"/>
  </sortState>
  <pageMargins left="0.7" right="0.7" top="0.75" bottom="0.75" header="0.3" footer="0.3"/>
  <pageSetup paperSize="9"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9"/>
  <sheetViews>
    <sheetView topLeftCell="A7" workbookViewId="0">
      <selection activeCell="H28" sqref="H28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8" hidden="1" customWidth="1"/>
    <col min="7" max="16384" width="8.85546875" style="8"/>
  </cols>
  <sheetData>
    <row r="1" spans="1:7" ht="15" customHeight="1" x14ac:dyDescent="0.2">
      <c r="A1" s="5" t="s">
        <v>29</v>
      </c>
      <c r="B1" s="6" t="s">
        <v>30</v>
      </c>
      <c r="C1" s="6" t="s">
        <v>31</v>
      </c>
      <c r="D1" s="6" t="s">
        <v>23</v>
      </c>
      <c r="E1" s="7" t="s">
        <v>32</v>
      </c>
    </row>
    <row r="2" spans="1:7" ht="15" customHeight="1" x14ac:dyDescent="0.2">
      <c r="A2" s="53">
        <v>1</v>
      </c>
      <c r="B2" s="81"/>
      <c r="C2" s="41"/>
      <c r="D2" s="40"/>
      <c r="E2" s="51"/>
    </row>
    <row r="3" spans="1:7" ht="15" customHeight="1" x14ac:dyDescent="0.2">
      <c r="A3" s="53">
        <v>2</v>
      </c>
      <c r="B3" s="40"/>
      <c r="C3" s="41"/>
      <c r="D3" s="40"/>
      <c r="E3" s="51"/>
    </row>
    <row r="4" spans="1:7" ht="15" customHeight="1" x14ac:dyDescent="0.2">
      <c r="A4" s="53">
        <v>3</v>
      </c>
      <c r="B4" s="40"/>
      <c r="C4" s="41"/>
      <c r="D4" s="40"/>
      <c r="E4" s="51"/>
    </row>
    <row r="5" spans="1:7" ht="15" customHeight="1" x14ac:dyDescent="0.2">
      <c r="A5" s="53">
        <v>4</v>
      </c>
      <c r="B5" s="40"/>
      <c r="C5" s="41"/>
      <c r="D5" s="40"/>
      <c r="E5" s="51"/>
      <c r="G5" s="8" t="s">
        <v>38</v>
      </c>
    </row>
    <row r="6" spans="1:7" ht="15" customHeight="1" x14ac:dyDescent="0.2">
      <c r="A6" s="53">
        <v>5</v>
      </c>
      <c r="B6" s="40"/>
      <c r="C6" s="41"/>
      <c r="D6" s="40"/>
      <c r="E6" s="51"/>
    </row>
    <row r="7" spans="1:7" ht="15" customHeight="1" x14ac:dyDescent="0.2">
      <c r="A7" s="53">
        <v>6</v>
      </c>
      <c r="B7" s="40"/>
      <c r="C7" s="41"/>
      <c r="D7" s="40"/>
      <c r="E7" s="51"/>
    </row>
    <row r="8" spans="1:7" ht="15" customHeight="1" thickBot="1" x14ac:dyDescent="0.25">
      <c r="A8" s="54">
        <v>7</v>
      </c>
      <c r="B8" s="43"/>
      <c r="C8" s="44"/>
      <c r="D8" s="45"/>
      <c r="E8" s="52"/>
    </row>
    <row r="9" spans="1:7" ht="15" customHeight="1" x14ac:dyDescent="0.2">
      <c r="A9" s="10"/>
      <c r="B9" s="10" t="s">
        <v>33</v>
      </c>
      <c r="C9" s="11">
        <f>SUM(C2:C8)</f>
        <v>0</v>
      </c>
      <c r="D9" s="13"/>
    </row>
    <row r="10" spans="1:7" ht="15" customHeight="1" thickBot="1" x14ac:dyDescent="0.25">
      <c r="A10" s="13"/>
      <c r="B10" s="13"/>
      <c r="C10" s="13"/>
      <c r="D10" s="13"/>
    </row>
    <row r="11" spans="1:7" ht="15" customHeight="1" x14ac:dyDescent="0.2">
      <c r="A11" s="5" t="s">
        <v>29</v>
      </c>
      <c r="B11" s="6" t="s">
        <v>34</v>
      </c>
      <c r="C11" s="6" t="s">
        <v>31</v>
      </c>
      <c r="D11" s="6" t="s">
        <v>23</v>
      </c>
      <c r="E11" s="7" t="s">
        <v>32</v>
      </c>
    </row>
    <row r="12" spans="1:7" ht="15" customHeight="1" x14ac:dyDescent="0.2">
      <c r="A12" s="53">
        <v>8</v>
      </c>
      <c r="B12" s="40"/>
      <c r="C12" s="41"/>
      <c r="D12" s="40"/>
      <c r="E12" s="51"/>
    </row>
    <row r="13" spans="1:7" ht="15" customHeight="1" x14ac:dyDescent="0.2">
      <c r="A13" s="53">
        <v>9</v>
      </c>
      <c r="B13" s="40"/>
      <c r="C13" s="41"/>
      <c r="D13" s="40"/>
      <c r="E13" s="51"/>
    </row>
    <row r="14" spans="1:7" ht="15" customHeight="1" x14ac:dyDescent="0.2">
      <c r="A14" s="53">
        <v>9</v>
      </c>
      <c r="B14" s="40"/>
      <c r="C14" s="41"/>
      <c r="D14" s="40"/>
      <c r="E14" s="51"/>
    </row>
    <row r="15" spans="1:7" ht="15" customHeight="1" x14ac:dyDescent="0.2">
      <c r="A15" s="53">
        <v>10</v>
      </c>
      <c r="B15" s="40"/>
      <c r="C15" s="41"/>
      <c r="D15" s="48"/>
      <c r="E15" s="51"/>
    </row>
    <row r="16" spans="1:7" ht="15" customHeight="1" x14ac:dyDescent="0.2">
      <c r="A16" s="53">
        <v>12</v>
      </c>
      <c r="B16" s="40"/>
      <c r="C16" s="41"/>
      <c r="D16" s="40"/>
      <c r="E16" s="51"/>
    </row>
    <row r="17" spans="1:5" ht="15" customHeight="1" x14ac:dyDescent="0.2">
      <c r="A17" s="53">
        <v>13</v>
      </c>
      <c r="B17" s="81"/>
      <c r="C17" s="41"/>
      <c r="D17" s="40"/>
      <c r="E17" s="51"/>
    </row>
    <row r="18" spans="1:5" ht="15" customHeight="1" thickBot="1" x14ac:dyDescent="0.25">
      <c r="A18" s="54">
        <v>14</v>
      </c>
      <c r="B18" s="43"/>
      <c r="C18" s="44"/>
      <c r="D18" s="80"/>
      <c r="E18" s="52"/>
    </row>
    <row r="19" spans="1:5" ht="15" customHeight="1" x14ac:dyDescent="0.2">
      <c r="A19" s="10"/>
      <c r="B19" s="10" t="s">
        <v>35</v>
      </c>
      <c r="C19" s="11">
        <f>SUM(C12:C18)</f>
        <v>0</v>
      </c>
      <c r="D19" s="13"/>
    </row>
    <row r="20" spans="1:5" ht="15" customHeight="1" thickBot="1" x14ac:dyDescent="0.25">
      <c r="A20" s="13"/>
      <c r="B20" s="13"/>
      <c r="C20" s="13"/>
      <c r="D20" s="13"/>
    </row>
    <row r="21" spans="1:5" ht="15" customHeight="1" x14ac:dyDescent="0.2">
      <c r="A21" s="5" t="s">
        <v>29</v>
      </c>
      <c r="B21" s="6" t="s">
        <v>36</v>
      </c>
      <c r="C21" s="6" t="s">
        <v>31</v>
      </c>
      <c r="D21" s="6" t="s">
        <v>23</v>
      </c>
      <c r="E21" s="7" t="s">
        <v>32</v>
      </c>
    </row>
    <row r="22" spans="1:5" ht="15" customHeight="1" x14ac:dyDescent="0.2">
      <c r="A22" s="53">
        <v>15</v>
      </c>
      <c r="B22" s="40"/>
      <c r="C22" s="41"/>
      <c r="D22" s="40"/>
      <c r="E22" s="51"/>
    </row>
    <row r="23" spans="1:5" ht="15" customHeight="1" x14ac:dyDescent="0.2">
      <c r="A23" s="53">
        <v>16</v>
      </c>
      <c r="B23" s="40"/>
      <c r="C23" s="41"/>
      <c r="D23" s="40"/>
      <c r="E23" s="51"/>
    </row>
    <row r="24" spans="1:5" ht="15" customHeight="1" x14ac:dyDescent="0.2">
      <c r="A24" s="53">
        <v>17</v>
      </c>
      <c r="B24" s="40"/>
      <c r="C24" s="41"/>
      <c r="D24" s="40"/>
      <c r="E24" s="51"/>
    </row>
    <row r="25" spans="1:5" ht="15" customHeight="1" x14ac:dyDescent="0.2">
      <c r="A25" s="53">
        <v>18</v>
      </c>
      <c r="B25" s="40"/>
      <c r="C25" s="41"/>
      <c r="D25" s="40"/>
      <c r="E25" s="51"/>
    </row>
    <row r="26" spans="1:5" ht="15" customHeight="1" x14ac:dyDescent="0.2">
      <c r="A26" s="53">
        <v>19</v>
      </c>
      <c r="B26" s="40"/>
      <c r="C26" s="41"/>
      <c r="D26" s="48"/>
      <c r="E26" s="51"/>
    </row>
    <row r="27" spans="1:5" ht="15" customHeight="1" x14ac:dyDescent="0.2">
      <c r="A27" s="53">
        <v>20</v>
      </c>
      <c r="B27" s="40"/>
      <c r="C27" s="41"/>
      <c r="D27" s="40"/>
      <c r="E27" s="51"/>
    </row>
    <row r="28" spans="1:5" ht="15" customHeight="1" thickBot="1" x14ac:dyDescent="0.25">
      <c r="A28" s="55">
        <v>21</v>
      </c>
      <c r="B28" s="45"/>
      <c r="C28" s="50"/>
      <c r="D28" s="80"/>
      <c r="E28" s="52"/>
    </row>
    <row r="29" spans="1:5" ht="15" customHeight="1" thickBot="1" x14ac:dyDescent="0.25">
      <c r="A29" s="17"/>
      <c r="B29" s="17" t="s">
        <v>37</v>
      </c>
      <c r="C29" s="18">
        <f>SUM(C22:C28)</f>
        <v>0</v>
      </c>
      <c r="D29" s="19" t="s">
        <v>22</v>
      </c>
      <c r="E29" s="20">
        <f>SUM(C9+C19+C29)</f>
        <v>0</v>
      </c>
    </row>
  </sheetData>
  <sortState xmlns:xlrd2="http://schemas.microsoft.com/office/spreadsheetml/2017/richdata2" ref="A22:E28">
    <sortCondition ref="A22:A28"/>
  </sortState>
  <pageMargins left="0.7" right="0.7" top="0.75" bottom="0.75" header="0.3" footer="0.3"/>
  <pageSetup paperSize="9"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9"/>
  <sheetViews>
    <sheetView workbookViewId="0">
      <selection activeCell="G20" sqref="G20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8" hidden="1" customWidth="1"/>
    <col min="7" max="16384" width="8.85546875" style="8"/>
  </cols>
  <sheetData>
    <row r="1" spans="1:7" ht="15" customHeight="1" x14ac:dyDescent="0.2">
      <c r="A1" s="5" t="s">
        <v>29</v>
      </c>
      <c r="B1" s="6" t="s">
        <v>30</v>
      </c>
      <c r="C1" s="6" t="s">
        <v>31</v>
      </c>
      <c r="D1" s="6" t="s">
        <v>23</v>
      </c>
      <c r="E1" s="7" t="s">
        <v>32</v>
      </c>
    </row>
    <row r="2" spans="1:7" ht="15" customHeight="1" x14ac:dyDescent="0.2">
      <c r="A2" s="53">
        <v>1</v>
      </c>
      <c r="B2" s="40"/>
      <c r="C2" s="41"/>
      <c r="D2" s="40"/>
      <c r="E2" s="51"/>
    </row>
    <row r="3" spans="1:7" ht="15" customHeight="1" x14ac:dyDescent="0.2">
      <c r="A3" s="53">
        <v>2</v>
      </c>
      <c r="B3" s="40"/>
      <c r="C3" s="41"/>
      <c r="D3" s="40"/>
      <c r="E3" s="51"/>
    </row>
    <row r="4" spans="1:7" ht="15" customHeight="1" x14ac:dyDescent="0.2">
      <c r="A4" s="53">
        <v>3</v>
      </c>
      <c r="B4" s="40"/>
      <c r="C4" s="41"/>
      <c r="D4" s="40"/>
      <c r="E4" s="51"/>
    </row>
    <row r="5" spans="1:7" ht="15" customHeight="1" x14ac:dyDescent="0.2">
      <c r="A5" s="53">
        <v>4</v>
      </c>
      <c r="B5" s="40"/>
      <c r="C5" s="41"/>
      <c r="D5" s="40"/>
      <c r="E5" s="51"/>
      <c r="G5" s="8" t="s">
        <v>38</v>
      </c>
    </row>
    <row r="6" spans="1:7" ht="15" customHeight="1" x14ac:dyDescent="0.2">
      <c r="A6" s="53">
        <v>5</v>
      </c>
      <c r="B6" s="40"/>
      <c r="C6" s="41"/>
      <c r="D6" s="40"/>
      <c r="E6" s="51"/>
    </row>
    <row r="7" spans="1:7" ht="15" customHeight="1" x14ac:dyDescent="0.2">
      <c r="A7" s="53">
        <v>6</v>
      </c>
      <c r="B7" s="40"/>
      <c r="C7" s="41"/>
      <c r="D7" s="40"/>
      <c r="E7" s="51"/>
    </row>
    <row r="8" spans="1:7" ht="15" customHeight="1" thickBot="1" x14ac:dyDescent="0.25">
      <c r="A8" s="54">
        <v>7</v>
      </c>
      <c r="B8" s="43"/>
      <c r="C8" s="44"/>
      <c r="D8" s="45"/>
      <c r="E8" s="52"/>
    </row>
    <row r="9" spans="1:7" ht="15" customHeight="1" x14ac:dyDescent="0.2">
      <c r="A9" s="10"/>
      <c r="B9" s="10" t="s">
        <v>33</v>
      </c>
      <c r="C9" s="11">
        <f>SUM(C2:C8)</f>
        <v>0</v>
      </c>
      <c r="D9" s="13"/>
    </row>
    <row r="10" spans="1:7" ht="15" customHeight="1" thickBot="1" x14ac:dyDescent="0.25">
      <c r="A10" s="13"/>
      <c r="B10" s="13"/>
      <c r="C10" s="13"/>
      <c r="D10" s="13"/>
    </row>
    <row r="11" spans="1:7" ht="15" customHeight="1" x14ac:dyDescent="0.2">
      <c r="A11" s="5" t="s">
        <v>29</v>
      </c>
      <c r="B11" s="6" t="s">
        <v>34</v>
      </c>
      <c r="C11" s="6" t="s">
        <v>31</v>
      </c>
      <c r="D11" s="6" t="s">
        <v>23</v>
      </c>
      <c r="E11" s="7" t="s">
        <v>32</v>
      </c>
    </row>
    <row r="12" spans="1:7" ht="15" customHeight="1" x14ac:dyDescent="0.2">
      <c r="A12" s="53">
        <v>8</v>
      </c>
      <c r="B12" s="40"/>
      <c r="C12" s="41"/>
      <c r="D12" s="48"/>
      <c r="E12" s="51"/>
    </row>
    <row r="13" spans="1:7" ht="15" customHeight="1" x14ac:dyDescent="0.2">
      <c r="A13" s="53">
        <v>9</v>
      </c>
      <c r="B13" s="40"/>
      <c r="C13" s="41"/>
      <c r="D13" s="40"/>
      <c r="E13" s="51"/>
    </row>
    <row r="14" spans="1:7" ht="15" customHeight="1" x14ac:dyDescent="0.2">
      <c r="A14" s="53">
        <v>10</v>
      </c>
      <c r="B14" s="40"/>
      <c r="C14" s="41"/>
      <c r="D14" s="40"/>
      <c r="E14" s="51"/>
    </row>
    <row r="15" spans="1:7" ht="15" customHeight="1" x14ac:dyDescent="0.2">
      <c r="A15" s="53">
        <v>11</v>
      </c>
      <c r="B15" s="40"/>
      <c r="C15" s="41"/>
      <c r="D15" s="40"/>
      <c r="E15" s="51"/>
    </row>
    <row r="16" spans="1:7" ht="15" customHeight="1" x14ac:dyDescent="0.2">
      <c r="A16" s="53">
        <v>12</v>
      </c>
      <c r="B16" s="40"/>
      <c r="C16" s="41"/>
      <c r="D16" s="40"/>
      <c r="E16" s="51"/>
    </row>
    <row r="17" spans="1:5" ht="15" customHeight="1" x14ac:dyDescent="0.2">
      <c r="A17" s="53">
        <v>13</v>
      </c>
      <c r="B17" s="40"/>
      <c r="C17" s="41"/>
      <c r="D17" s="40"/>
      <c r="E17" s="51"/>
    </row>
    <row r="18" spans="1:5" ht="15" customHeight="1" thickBot="1" x14ac:dyDescent="0.25">
      <c r="A18" s="54">
        <v>14</v>
      </c>
      <c r="B18" s="43"/>
      <c r="C18" s="44"/>
      <c r="D18" s="80"/>
      <c r="E18" s="52"/>
    </row>
    <row r="19" spans="1:5" ht="15" customHeight="1" x14ac:dyDescent="0.2">
      <c r="A19" s="10"/>
      <c r="B19" s="10" t="s">
        <v>35</v>
      </c>
      <c r="C19" s="11">
        <f>SUM(C12:C18)</f>
        <v>0</v>
      </c>
      <c r="D19" s="13"/>
    </row>
    <row r="20" spans="1:5" ht="15" customHeight="1" thickBot="1" x14ac:dyDescent="0.25">
      <c r="A20" s="13"/>
      <c r="B20" s="13"/>
      <c r="C20" s="13"/>
      <c r="D20" s="13"/>
    </row>
    <row r="21" spans="1:5" ht="15" customHeight="1" x14ac:dyDescent="0.2">
      <c r="A21" s="5" t="s">
        <v>29</v>
      </c>
      <c r="B21" s="6" t="s">
        <v>36</v>
      </c>
      <c r="C21" s="6" t="s">
        <v>31</v>
      </c>
      <c r="D21" s="6" t="s">
        <v>23</v>
      </c>
      <c r="E21" s="7" t="s">
        <v>32</v>
      </c>
    </row>
    <row r="22" spans="1:5" ht="15" customHeight="1" x14ac:dyDescent="0.2">
      <c r="A22" s="53">
        <v>15</v>
      </c>
      <c r="B22" s="43"/>
      <c r="C22" s="41"/>
      <c r="D22" s="40"/>
      <c r="E22" s="51"/>
    </row>
    <row r="23" spans="1:5" ht="15" customHeight="1" x14ac:dyDescent="0.2">
      <c r="A23" s="53">
        <v>16</v>
      </c>
      <c r="B23" s="40"/>
      <c r="C23" s="41"/>
      <c r="D23" s="48"/>
      <c r="E23" s="51"/>
    </row>
    <row r="24" spans="1:5" ht="15" customHeight="1" x14ac:dyDescent="0.2">
      <c r="A24" s="53">
        <v>17</v>
      </c>
      <c r="B24" s="10"/>
      <c r="C24" s="41"/>
      <c r="D24" s="40"/>
      <c r="E24" s="51"/>
    </row>
    <row r="25" spans="1:5" ht="15" customHeight="1" x14ac:dyDescent="0.2">
      <c r="A25" s="53">
        <v>18</v>
      </c>
      <c r="B25" s="40"/>
      <c r="C25" s="41"/>
      <c r="D25" s="40"/>
      <c r="E25" s="51"/>
    </row>
    <row r="26" spans="1:5" ht="15" customHeight="1" x14ac:dyDescent="0.2">
      <c r="A26" s="53">
        <v>19</v>
      </c>
      <c r="B26" s="40"/>
      <c r="C26" s="41"/>
      <c r="D26" s="48"/>
      <c r="E26" s="51"/>
    </row>
    <row r="27" spans="1:5" ht="15" customHeight="1" x14ac:dyDescent="0.2">
      <c r="A27" s="53">
        <v>20</v>
      </c>
      <c r="B27" s="81"/>
      <c r="C27" s="41"/>
      <c r="D27" s="40"/>
      <c r="E27" s="51"/>
    </row>
    <row r="28" spans="1:5" ht="15" customHeight="1" thickBot="1" x14ac:dyDescent="0.25">
      <c r="A28" s="55">
        <v>21</v>
      </c>
      <c r="B28" s="45"/>
      <c r="C28" s="50"/>
      <c r="D28" s="45"/>
      <c r="E28" s="52"/>
    </row>
    <row r="29" spans="1:5" ht="15" customHeight="1" thickBot="1" x14ac:dyDescent="0.25">
      <c r="A29" s="17"/>
      <c r="B29" s="17" t="s">
        <v>37</v>
      </c>
      <c r="C29" s="18">
        <f>SUM(C22:C28)</f>
        <v>0</v>
      </c>
      <c r="D29" s="19" t="s">
        <v>22</v>
      </c>
      <c r="E29" s="20">
        <f>SUM(C9+C19+C29)</f>
        <v>0</v>
      </c>
    </row>
  </sheetData>
  <sortState xmlns:xlrd2="http://schemas.microsoft.com/office/spreadsheetml/2017/richdata2" ref="A22:E28">
    <sortCondition ref="A22:A28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I14" sqref="I14"/>
    </sheetView>
  </sheetViews>
  <sheetFormatPr defaultColWidth="8.85546875" defaultRowHeight="13.9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21" customWidth="1"/>
    <col min="6" max="6" width="8.85546875" style="23" hidden="1" customWidth="1"/>
    <col min="7" max="16384" width="8.85546875" style="23"/>
  </cols>
  <sheetData>
    <row r="1" spans="1:7" ht="13.9" customHeight="1" x14ac:dyDescent="0.2">
      <c r="A1" s="5" t="s">
        <v>29</v>
      </c>
      <c r="B1" s="6" t="s">
        <v>30</v>
      </c>
      <c r="C1" s="6" t="s">
        <v>31</v>
      </c>
      <c r="D1" s="6" t="s">
        <v>23</v>
      </c>
      <c r="E1" s="7" t="s">
        <v>32</v>
      </c>
    </row>
    <row r="2" spans="1:7" ht="13.9" customHeight="1" x14ac:dyDescent="0.2">
      <c r="A2" s="9">
        <v>1</v>
      </c>
      <c r="B2" s="170" t="s">
        <v>20</v>
      </c>
      <c r="C2" s="41">
        <v>0</v>
      </c>
      <c r="D2" s="40">
        <v>7</v>
      </c>
      <c r="E2" s="42"/>
    </row>
    <row r="3" spans="1:7" ht="13.9" customHeight="1" x14ac:dyDescent="0.2">
      <c r="A3" s="9">
        <v>2</v>
      </c>
      <c r="B3" s="170" t="s">
        <v>45</v>
      </c>
      <c r="C3" s="41">
        <v>2620</v>
      </c>
      <c r="D3" s="40">
        <v>2</v>
      </c>
      <c r="E3" s="42"/>
    </row>
    <row r="4" spans="1:7" ht="13.9" customHeight="1" x14ac:dyDescent="0.2">
      <c r="A4" s="9">
        <v>3</v>
      </c>
      <c r="B4" s="170" t="s">
        <v>19</v>
      </c>
      <c r="C4" s="41">
        <v>1780</v>
      </c>
      <c r="D4" s="40">
        <v>3</v>
      </c>
      <c r="E4" s="42"/>
    </row>
    <row r="5" spans="1:7" ht="13.9" customHeight="1" x14ac:dyDescent="0.2">
      <c r="A5" s="9">
        <v>4</v>
      </c>
      <c r="B5" s="170" t="s">
        <v>44</v>
      </c>
      <c r="C5" s="41">
        <v>0</v>
      </c>
      <c r="D5" s="40">
        <v>7</v>
      </c>
      <c r="E5" s="42" t="s">
        <v>70</v>
      </c>
      <c r="G5" s="23" t="s">
        <v>38</v>
      </c>
    </row>
    <row r="6" spans="1:7" ht="13.9" customHeight="1" x14ac:dyDescent="0.2">
      <c r="A6" s="9">
        <v>5</v>
      </c>
      <c r="B6" s="170" t="s">
        <v>5</v>
      </c>
      <c r="C6" s="41">
        <v>5220</v>
      </c>
      <c r="D6" s="40">
        <v>1</v>
      </c>
      <c r="E6" s="42"/>
    </row>
    <row r="7" spans="1:7" ht="13.9" customHeight="1" x14ac:dyDescent="0.2">
      <c r="A7" s="9">
        <v>6</v>
      </c>
      <c r="B7" s="170" t="s">
        <v>47</v>
      </c>
      <c r="C7" s="41">
        <v>0</v>
      </c>
      <c r="D7" s="40">
        <v>7</v>
      </c>
      <c r="E7" s="42"/>
    </row>
    <row r="8" spans="1:7" ht="13.9" customHeight="1" thickBot="1" x14ac:dyDescent="0.25">
      <c r="A8" s="12">
        <v>7</v>
      </c>
      <c r="B8" s="171" t="s">
        <v>2</v>
      </c>
      <c r="C8" s="44">
        <v>0</v>
      </c>
      <c r="D8" s="45">
        <v>7</v>
      </c>
      <c r="E8" s="46"/>
    </row>
    <row r="9" spans="1:7" ht="13.9" customHeight="1" x14ac:dyDescent="0.2">
      <c r="A9" s="10"/>
      <c r="B9" s="15" t="s">
        <v>33</v>
      </c>
      <c r="C9" s="37">
        <f>SUM(C2:C8)</f>
        <v>9620</v>
      </c>
      <c r="D9" s="13"/>
    </row>
    <row r="10" spans="1:7" ht="13.9" customHeight="1" thickBot="1" x14ac:dyDescent="0.25">
      <c r="A10" s="13"/>
      <c r="B10" s="13"/>
      <c r="C10" s="13"/>
      <c r="D10" s="13"/>
    </row>
    <row r="11" spans="1:7" ht="13.9" customHeight="1" x14ac:dyDescent="0.2">
      <c r="A11" s="5" t="s">
        <v>29</v>
      </c>
      <c r="B11" s="6" t="s">
        <v>34</v>
      </c>
      <c r="C11" s="6" t="s">
        <v>31</v>
      </c>
      <c r="D11" s="6" t="s">
        <v>23</v>
      </c>
      <c r="E11" s="7" t="s">
        <v>32</v>
      </c>
    </row>
    <row r="12" spans="1:7" ht="13.9" customHeight="1" x14ac:dyDescent="0.2">
      <c r="A12" s="9">
        <v>8</v>
      </c>
      <c r="B12" s="170" t="s">
        <v>54</v>
      </c>
      <c r="C12" s="41">
        <v>180</v>
      </c>
      <c r="D12" s="71">
        <v>3</v>
      </c>
      <c r="E12" s="42"/>
    </row>
    <row r="13" spans="1:7" ht="13.9" customHeight="1" x14ac:dyDescent="0.2">
      <c r="A13" s="9">
        <v>9</v>
      </c>
      <c r="B13" s="170" t="s">
        <v>60</v>
      </c>
      <c r="C13" s="41">
        <v>2440</v>
      </c>
      <c r="D13" s="71">
        <v>2</v>
      </c>
      <c r="E13" s="42"/>
    </row>
    <row r="14" spans="1:7" ht="13.9" customHeight="1" x14ac:dyDescent="0.2">
      <c r="A14" s="9">
        <v>10</v>
      </c>
      <c r="B14" s="170" t="s">
        <v>4</v>
      </c>
      <c r="C14" s="41">
        <v>180</v>
      </c>
      <c r="D14" s="71">
        <v>3</v>
      </c>
      <c r="E14" s="47"/>
    </row>
    <row r="15" spans="1:7" ht="13.9" customHeight="1" x14ac:dyDescent="0.2">
      <c r="A15" s="9">
        <v>11</v>
      </c>
      <c r="B15" s="170" t="s">
        <v>3</v>
      </c>
      <c r="C15" s="41">
        <v>0</v>
      </c>
      <c r="D15" s="70">
        <v>7</v>
      </c>
      <c r="E15" s="47"/>
    </row>
    <row r="16" spans="1:7" ht="13.9" customHeight="1" x14ac:dyDescent="0.2">
      <c r="A16" s="9">
        <v>12</v>
      </c>
      <c r="B16" s="170" t="s">
        <v>1</v>
      </c>
      <c r="C16" s="41">
        <v>0</v>
      </c>
      <c r="D16" s="71">
        <v>7</v>
      </c>
      <c r="E16" s="47"/>
    </row>
    <row r="17" spans="1:5" ht="13.9" customHeight="1" x14ac:dyDescent="0.2">
      <c r="A17" s="9">
        <v>13</v>
      </c>
      <c r="B17" s="170" t="s">
        <v>46</v>
      </c>
      <c r="C17" s="41">
        <v>0</v>
      </c>
      <c r="D17" s="70">
        <v>8</v>
      </c>
      <c r="E17" s="47" t="s">
        <v>71</v>
      </c>
    </row>
    <row r="18" spans="1:5" ht="13.9" customHeight="1" thickBot="1" x14ac:dyDescent="0.25">
      <c r="A18" s="12">
        <v>14</v>
      </c>
      <c r="B18" s="171" t="s">
        <v>0</v>
      </c>
      <c r="C18" s="44">
        <v>2700</v>
      </c>
      <c r="D18" s="72">
        <v>1</v>
      </c>
      <c r="E18" s="68"/>
    </row>
    <row r="19" spans="1:5" ht="13.9" customHeight="1" x14ac:dyDescent="0.2">
      <c r="A19" s="10"/>
      <c r="B19" s="15" t="s">
        <v>35</v>
      </c>
      <c r="C19" s="37">
        <f>SUM(C12:C18)</f>
        <v>5500</v>
      </c>
      <c r="D19" s="13"/>
    </row>
    <row r="20" spans="1:5" ht="13.9" customHeight="1" thickBot="1" x14ac:dyDescent="0.25">
      <c r="A20" s="13"/>
      <c r="B20" s="13"/>
      <c r="C20" s="13"/>
      <c r="D20" s="13"/>
    </row>
    <row r="21" spans="1:5" ht="13.9" customHeight="1" x14ac:dyDescent="0.2">
      <c r="A21" s="5" t="s">
        <v>29</v>
      </c>
      <c r="B21" s="6" t="s">
        <v>36</v>
      </c>
      <c r="C21" s="6" t="s">
        <v>31</v>
      </c>
      <c r="D21" s="6" t="s">
        <v>23</v>
      </c>
      <c r="E21" s="7" t="s">
        <v>32</v>
      </c>
    </row>
    <row r="22" spans="1:5" ht="13.9" customHeight="1" x14ac:dyDescent="0.2">
      <c r="A22" s="9">
        <v>15</v>
      </c>
      <c r="B22" s="170" t="s">
        <v>48</v>
      </c>
      <c r="C22" s="41">
        <v>210</v>
      </c>
      <c r="D22" s="40">
        <v>5</v>
      </c>
      <c r="E22" s="42"/>
    </row>
    <row r="23" spans="1:5" ht="13.9" customHeight="1" x14ac:dyDescent="0.2">
      <c r="A23" s="9">
        <v>16</v>
      </c>
      <c r="B23" s="170" t="s">
        <v>59</v>
      </c>
      <c r="C23" s="41">
        <v>180</v>
      </c>
      <c r="D23" s="48">
        <v>6</v>
      </c>
      <c r="E23" s="49"/>
    </row>
    <row r="24" spans="1:5" ht="13.9" customHeight="1" x14ac:dyDescent="0.2">
      <c r="A24" s="9">
        <v>17</v>
      </c>
      <c r="B24" s="170" t="s">
        <v>21</v>
      </c>
      <c r="C24" s="41">
        <v>0</v>
      </c>
      <c r="D24" s="40">
        <v>7</v>
      </c>
      <c r="E24" s="42"/>
    </row>
    <row r="25" spans="1:5" ht="13.9" customHeight="1" x14ac:dyDescent="0.2">
      <c r="A25" s="9">
        <v>18</v>
      </c>
      <c r="B25" s="170" t="s">
        <v>49</v>
      </c>
      <c r="C25" s="41">
        <v>220</v>
      </c>
      <c r="D25" s="40">
        <v>4</v>
      </c>
      <c r="E25" s="42"/>
    </row>
    <row r="26" spans="1:5" ht="13.9" customHeight="1" x14ac:dyDescent="0.2">
      <c r="A26" s="9">
        <v>19</v>
      </c>
      <c r="B26" s="170" t="s">
        <v>58</v>
      </c>
      <c r="C26" s="41">
        <v>1660</v>
      </c>
      <c r="D26" s="40">
        <v>3</v>
      </c>
      <c r="E26" s="49"/>
    </row>
    <row r="27" spans="1:5" ht="13.9" customHeight="1" x14ac:dyDescent="0.2">
      <c r="A27" s="9">
        <v>20</v>
      </c>
      <c r="B27" s="172" t="s">
        <v>57</v>
      </c>
      <c r="C27" s="41">
        <v>1960</v>
      </c>
      <c r="D27" s="48">
        <v>2</v>
      </c>
      <c r="E27" s="42"/>
    </row>
    <row r="28" spans="1:5" ht="13.9" customHeight="1" thickBot="1" x14ac:dyDescent="0.25">
      <c r="A28" s="16">
        <v>21</v>
      </c>
      <c r="B28" s="173" t="s">
        <v>61</v>
      </c>
      <c r="C28" s="50">
        <v>4360</v>
      </c>
      <c r="D28" s="45">
        <v>1</v>
      </c>
      <c r="E28" s="46"/>
    </row>
    <row r="29" spans="1:5" ht="13.9" customHeight="1" thickBot="1" x14ac:dyDescent="0.25">
      <c r="A29" s="17"/>
      <c r="B29" s="25" t="s">
        <v>37</v>
      </c>
      <c r="C29" s="38">
        <f>SUM(C22:C28)</f>
        <v>8590</v>
      </c>
      <c r="D29" s="19" t="s">
        <v>22</v>
      </c>
      <c r="E29" s="39">
        <f>SUM(C9+C19+C29)</f>
        <v>23710</v>
      </c>
    </row>
  </sheetData>
  <sheetProtection selectLockedCells="1" selectUnlockedCells="1"/>
  <sortState xmlns:xlrd2="http://schemas.microsoft.com/office/spreadsheetml/2017/richdata2" ref="A22:D28">
    <sortCondition ref="A22:A28"/>
  </sortState>
  <pageMargins left="0.7" right="0.7" top="0.75" bottom="0.75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topLeftCell="A4" workbookViewId="0">
      <selection activeCell="J22" sqref="J22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21" customWidth="1"/>
    <col min="6" max="6" width="8.85546875" style="23" hidden="1" customWidth="1"/>
    <col min="7" max="16384" width="8.85546875" style="23"/>
  </cols>
  <sheetData>
    <row r="1" spans="1:7" ht="15" customHeight="1" x14ac:dyDescent="0.2">
      <c r="A1" s="5" t="s">
        <v>29</v>
      </c>
      <c r="B1" s="6" t="s">
        <v>30</v>
      </c>
      <c r="C1" s="6" t="s">
        <v>31</v>
      </c>
      <c r="D1" s="6" t="s">
        <v>23</v>
      </c>
      <c r="E1" s="7" t="s">
        <v>32</v>
      </c>
    </row>
    <row r="2" spans="1:7" ht="15" customHeight="1" x14ac:dyDescent="0.2">
      <c r="A2" s="9">
        <v>1</v>
      </c>
      <c r="B2" s="174" t="s">
        <v>49</v>
      </c>
      <c r="C2" s="62">
        <v>230</v>
      </c>
      <c r="D2" s="61">
        <v>4</v>
      </c>
      <c r="E2" s="47"/>
    </row>
    <row r="3" spans="1:7" ht="15" customHeight="1" x14ac:dyDescent="0.2">
      <c r="A3" s="9">
        <v>2</v>
      </c>
      <c r="B3" s="174" t="s">
        <v>1</v>
      </c>
      <c r="C3" s="62">
        <v>100</v>
      </c>
      <c r="D3" s="61">
        <v>5</v>
      </c>
      <c r="E3" s="47"/>
    </row>
    <row r="4" spans="1:7" ht="15" customHeight="1" x14ac:dyDescent="0.2">
      <c r="A4" s="9">
        <v>3</v>
      </c>
      <c r="B4" s="174" t="s">
        <v>21</v>
      </c>
      <c r="C4" s="62">
        <v>240</v>
      </c>
      <c r="D4" s="61">
        <v>3</v>
      </c>
      <c r="E4" s="83"/>
    </row>
    <row r="5" spans="1:7" ht="15" customHeight="1" x14ac:dyDescent="0.2">
      <c r="A5" s="9">
        <v>4</v>
      </c>
      <c r="B5" s="174" t="s">
        <v>4</v>
      </c>
      <c r="C5" s="62">
        <v>2620</v>
      </c>
      <c r="D5" s="61">
        <v>2</v>
      </c>
      <c r="E5" s="47"/>
      <c r="G5" s="23" t="s">
        <v>38</v>
      </c>
    </row>
    <row r="6" spans="1:7" ht="15" customHeight="1" x14ac:dyDescent="0.2">
      <c r="A6" s="9">
        <v>5</v>
      </c>
      <c r="B6" s="174" t="s">
        <v>62</v>
      </c>
      <c r="C6" s="62">
        <v>3820</v>
      </c>
      <c r="D6" s="61">
        <v>1</v>
      </c>
      <c r="E6" s="47"/>
    </row>
    <row r="7" spans="1:7" ht="15" customHeight="1" x14ac:dyDescent="0.2">
      <c r="A7" s="9">
        <v>6</v>
      </c>
      <c r="B7" s="174" t="s">
        <v>48</v>
      </c>
      <c r="C7" s="62">
        <v>40</v>
      </c>
      <c r="D7" s="61">
        <v>6</v>
      </c>
      <c r="E7" s="47"/>
    </row>
    <row r="8" spans="1:7" ht="15" customHeight="1" thickBot="1" x14ac:dyDescent="0.25">
      <c r="A8" s="12">
        <v>7</v>
      </c>
      <c r="B8" s="175" t="s">
        <v>46</v>
      </c>
      <c r="C8" s="67">
        <v>0</v>
      </c>
      <c r="D8" s="65">
        <v>8</v>
      </c>
      <c r="E8" s="68" t="s">
        <v>71</v>
      </c>
    </row>
    <row r="9" spans="1:7" ht="15" customHeight="1" x14ac:dyDescent="0.2">
      <c r="A9" s="10"/>
      <c r="B9" s="15" t="s">
        <v>33</v>
      </c>
      <c r="C9" s="24">
        <f>SUM(C2:C8)</f>
        <v>7050</v>
      </c>
      <c r="D9" s="13"/>
    </row>
    <row r="10" spans="1:7" ht="15" customHeight="1" thickBot="1" x14ac:dyDescent="0.25">
      <c r="A10" s="13"/>
      <c r="B10" s="13"/>
      <c r="C10" s="13"/>
      <c r="D10" s="13"/>
    </row>
    <row r="11" spans="1:7" ht="15" customHeight="1" x14ac:dyDescent="0.2">
      <c r="A11" s="5" t="s">
        <v>29</v>
      </c>
      <c r="B11" s="6" t="s">
        <v>34</v>
      </c>
      <c r="C11" s="6" t="s">
        <v>31</v>
      </c>
      <c r="D11" s="6" t="s">
        <v>23</v>
      </c>
      <c r="E11" s="7" t="s">
        <v>32</v>
      </c>
    </row>
    <row r="12" spans="1:7" ht="15" customHeight="1" x14ac:dyDescent="0.2">
      <c r="A12" s="9">
        <v>8</v>
      </c>
      <c r="B12" s="170" t="s">
        <v>59</v>
      </c>
      <c r="C12" s="41">
        <v>8640</v>
      </c>
      <c r="D12" s="40">
        <v>1</v>
      </c>
      <c r="E12" s="42"/>
    </row>
    <row r="13" spans="1:7" ht="15" customHeight="1" x14ac:dyDescent="0.2">
      <c r="A13" s="9">
        <v>9</v>
      </c>
      <c r="B13" s="170" t="s">
        <v>57</v>
      </c>
      <c r="C13" s="41">
        <v>1520</v>
      </c>
      <c r="D13" s="40">
        <v>3</v>
      </c>
      <c r="E13" s="91"/>
    </row>
    <row r="14" spans="1:7" ht="15" customHeight="1" x14ac:dyDescent="0.2">
      <c r="A14" s="9">
        <v>10</v>
      </c>
      <c r="B14" s="170" t="s">
        <v>53</v>
      </c>
      <c r="C14" s="41">
        <v>2880</v>
      </c>
      <c r="D14" s="48">
        <v>2</v>
      </c>
      <c r="E14" s="42"/>
    </row>
    <row r="15" spans="1:7" ht="15" customHeight="1" x14ac:dyDescent="0.2">
      <c r="A15" s="9">
        <v>11</v>
      </c>
      <c r="B15" s="170" t="s">
        <v>47</v>
      </c>
      <c r="C15" s="41">
        <v>620</v>
      </c>
      <c r="D15" s="48">
        <v>6</v>
      </c>
      <c r="E15" s="182"/>
    </row>
    <row r="16" spans="1:7" ht="15" customHeight="1" x14ac:dyDescent="0.2">
      <c r="A16" s="9">
        <v>12</v>
      </c>
      <c r="B16" s="170" t="s">
        <v>44</v>
      </c>
      <c r="C16" s="41">
        <v>820</v>
      </c>
      <c r="D16" s="40">
        <v>5</v>
      </c>
      <c r="E16" s="42"/>
    </row>
    <row r="17" spans="1:5" ht="15" customHeight="1" x14ac:dyDescent="0.2">
      <c r="A17" s="9">
        <v>13</v>
      </c>
      <c r="B17" s="170" t="s">
        <v>20</v>
      </c>
      <c r="C17" s="41">
        <v>320</v>
      </c>
      <c r="D17" s="40">
        <v>7</v>
      </c>
      <c r="E17" s="42"/>
    </row>
    <row r="18" spans="1:5" ht="15" customHeight="1" thickBot="1" x14ac:dyDescent="0.25">
      <c r="A18" s="16">
        <v>14</v>
      </c>
      <c r="B18" s="173" t="s">
        <v>19</v>
      </c>
      <c r="C18" s="50">
        <v>940</v>
      </c>
      <c r="D18" s="45">
        <v>4</v>
      </c>
      <c r="E18" s="46"/>
    </row>
    <row r="19" spans="1:5" ht="15" customHeight="1" x14ac:dyDescent="0.2">
      <c r="A19" s="17"/>
      <c r="B19" s="25" t="s">
        <v>35</v>
      </c>
      <c r="C19" s="26">
        <f>SUM(C12:C18)</f>
        <v>15740</v>
      </c>
      <c r="D19" s="13"/>
    </row>
    <row r="20" spans="1:5" ht="15" customHeight="1" thickBot="1" x14ac:dyDescent="0.25">
      <c r="A20" s="13"/>
      <c r="B20" s="13"/>
      <c r="C20" s="13"/>
      <c r="D20" s="13"/>
    </row>
    <row r="21" spans="1:5" ht="15" customHeight="1" x14ac:dyDescent="0.2">
      <c r="A21" s="5" t="s">
        <v>29</v>
      </c>
      <c r="B21" s="6" t="s">
        <v>36</v>
      </c>
      <c r="C21" s="6" t="s">
        <v>31</v>
      </c>
      <c r="D21" s="6" t="s">
        <v>23</v>
      </c>
      <c r="E21" s="7" t="s">
        <v>32</v>
      </c>
    </row>
    <row r="22" spans="1:5" ht="15" customHeight="1" x14ac:dyDescent="0.2">
      <c r="A22" s="9">
        <v>15</v>
      </c>
      <c r="B22" s="170" t="s">
        <v>0</v>
      </c>
      <c r="C22" s="41">
        <v>0</v>
      </c>
      <c r="D22" s="40">
        <v>8</v>
      </c>
      <c r="E22" s="42" t="s">
        <v>71</v>
      </c>
    </row>
    <row r="23" spans="1:5" ht="15" customHeight="1" x14ac:dyDescent="0.2">
      <c r="A23" s="9">
        <v>16</v>
      </c>
      <c r="B23" s="170" t="s">
        <v>3</v>
      </c>
      <c r="C23" s="41">
        <v>1220</v>
      </c>
      <c r="D23" s="48">
        <v>4</v>
      </c>
      <c r="E23" s="42"/>
    </row>
    <row r="24" spans="1:5" ht="15" customHeight="1" x14ac:dyDescent="0.2">
      <c r="A24" s="9">
        <v>17</v>
      </c>
      <c r="B24" s="170" t="s">
        <v>5</v>
      </c>
      <c r="C24" s="41">
        <v>17180</v>
      </c>
      <c r="D24" s="40">
        <v>1</v>
      </c>
      <c r="E24" s="42"/>
    </row>
    <row r="25" spans="1:5" ht="15" customHeight="1" x14ac:dyDescent="0.2">
      <c r="A25" s="9">
        <v>18</v>
      </c>
      <c r="B25" s="170" t="s">
        <v>45</v>
      </c>
      <c r="C25" s="41">
        <v>540</v>
      </c>
      <c r="D25" s="40">
        <v>5</v>
      </c>
      <c r="E25" s="42"/>
    </row>
    <row r="26" spans="1:5" ht="15" customHeight="1" x14ac:dyDescent="0.2">
      <c r="A26" s="9">
        <v>19</v>
      </c>
      <c r="B26" s="170" t="s">
        <v>2</v>
      </c>
      <c r="C26" s="41">
        <v>4580</v>
      </c>
      <c r="D26" s="40">
        <v>2</v>
      </c>
      <c r="E26" s="42"/>
    </row>
    <row r="27" spans="1:5" ht="15" customHeight="1" x14ac:dyDescent="0.2">
      <c r="A27" s="9">
        <v>20</v>
      </c>
      <c r="B27" s="170" t="s">
        <v>54</v>
      </c>
      <c r="C27" s="41">
        <v>2280</v>
      </c>
      <c r="D27" s="40">
        <v>3</v>
      </c>
      <c r="E27" s="73"/>
    </row>
    <row r="28" spans="1:5" ht="15" customHeight="1" thickBot="1" x14ac:dyDescent="0.25">
      <c r="A28" s="16">
        <v>21</v>
      </c>
      <c r="B28" s="173" t="s">
        <v>63</v>
      </c>
      <c r="C28" s="50">
        <v>400</v>
      </c>
      <c r="D28" s="80">
        <v>6</v>
      </c>
      <c r="E28" s="46" t="s">
        <v>72</v>
      </c>
    </row>
    <row r="29" spans="1:5" ht="15" customHeight="1" thickBot="1" x14ac:dyDescent="0.25">
      <c r="A29" s="17"/>
      <c r="B29" s="25" t="s">
        <v>37</v>
      </c>
      <c r="C29" s="26">
        <f>SUM(C22:C28)</f>
        <v>26200</v>
      </c>
      <c r="D29" s="19" t="s">
        <v>22</v>
      </c>
      <c r="E29" s="20">
        <f>SUM(C9+C19+C29)</f>
        <v>48990</v>
      </c>
    </row>
  </sheetData>
  <sortState xmlns:xlrd2="http://schemas.microsoft.com/office/spreadsheetml/2017/richdata2" ref="A22:E28">
    <sortCondition ref="A22:A28"/>
  </sortState>
  <pageMargins left="0.7" right="0.7" top="0.75" bottom="0.75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"/>
  <sheetViews>
    <sheetView topLeftCell="A7" workbookViewId="0">
      <selection activeCell="L21" sqref="L21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8" hidden="1" customWidth="1"/>
    <col min="7" max="16384" width="8.85546875" style="8"/>
  </cols>
  <sheetData>
    <row r="1" spans="1:7" ht="15" customHeight="1" x14ac:dyDescent="0.2">
      <c r="A1" s="5" t="s">
        <v>29</v>
      </c>
      <c r="B1" s="6" t="s">
        <v>55</v>
      </c>
      <c r="C1" s="6" t="s">
        <v>31</v>
      </c>
      <c r="D1" s="6" t="s">
        <v>23</v>
      </c>
      <c r="E1" s="7" t="s">
        <v>32</v>
      </c>
    </row>
    <row r="2" spans="1:7" ht="15" customHeight="1" x14ac:dyDescent="0.2">
      <c r="A2" s="53">
        <v>1</v>
      </c>
      <c r="B2" s="183" t="s">
        <v>0</v>
      </c>
      <c r="C2" s="41">
        <v>240</v>
      </c>
      <c r="D2" s="40">
        <v>4</v>
      </c>
      <c r="E2" s="51"/>
    </row>
    <row r="3" spans="1:7" ht="15" customHeight="1" x14ac:dyDescent="0.2">
      <c r="A3" s="53">
        <v>2</v>
      </c>
      <c r="B3" s="170" t="s">
        <v>60</v>
      </c>
      <c r="C3" s="41">
        <v>1300</v>
      </c>
      <c r="D3" s="40">
        <v>3</v>
      </c>
      <c r="E3" s="51"/>
    </row>
    <row r="4" spans="1:7" ht="15" customHeight="1" x14ac:dyDescent="0.2">
      <c r="A4" s="53">
        <v>3</v>
      </c>
      <c r="B4" s="170" t="s">
        <v>57</v>
      </c>
      <c r="C4" s="41">
        <v>1800</v>
      </c>
      <c r="D4" s="40">
        <v>1</v>
      </c>
      <c r="E4" s="51"/>
    </row>
    <row r="5" spans="1:7" ht="15" customHeight="1" x14ac:dyDescent="0.2">
      <c r="A5" s="53">
        <v>4</v>
      </c>
      <c r="B5" s="170" t="s">
        <v>54</v>
      </c>
      <c r="C5" s="41">
        <v>20</v>
      </c>
      <c r="D5" s="40">
        <v>5</v>
      </c>
      <c r="E5" s="51"/>
      <c r="G5" s="8" t="s">
        <v>38</v>
      </c>
    </row>
    <row r="6" spans="1:7" ht="15" customHeight="1" x14ac:dyDescent="0.2">
      <c r="A6" s="53">
        <v>5</v>
      </c>
      <c r="B6" s="170" t="s">
        <v>59</v>
      </c>
      <c r="C6" s="41">
        <v>1800</v>
      </c>
      <c r="D6" s="40">
        <v>1</v>
      </c>
      <c r="E6" s="73"/>
    </row>
    <row r="7" spans="1:7" ht="15" customHeight="1" x14ac:dyDescent="0.2">
      <c r="A7" s="53">
        <v>6</v>
      </c>
      <c r="B7" s="170" t="s">
        <v>3</v>
      </c>
      <c r="C7" s="41">
        <v>20</v>
      </c>
      <c r="D7" s="40">
        <v>5</v>
      </c>
      <c r="E7" s="51" t="s">
        <v>70</v>
      </c>
    </row>
    <row r="8" spans="1:7" ht="15" customHeight="1" thickBot="1" x14ac:dyDescent="0.25">
      <c r="A8" s="54">
        <v>7</v>
      </c>
      <c r="B8" s="179" t="s">
        <v>53</v>
      </c>
      <c r="C8" s="44">
        <v>0</v>
      </c>
      <c r="D8" s="45">
        <v>7</v>
      </c>
      <c r="E8" s="52"/>
    </row>
    <row r="9" spans="1:7" ht="15" customHeight="1" x14ac:dyDescent="0.2">
      <c r="A9" s="10"/>
      <c r="B9" s="10" t="s">
        <v>33</v>
      </c>
      <c r="C9" s="11">
        <f>SUM(C2:C8)</f>
        <v>5180</v>
      </c>
      <c r="D9" s="13"/>
    </row>
    <row r="10" spans="1:7" ht="15" customHeight="1" thickBot="1" x14ac:dyDescent="0.25">
      <c r="A10" s="13"/>
      <c r="B10" s="13"/>
      <c r="C10" s="13"/>
      <c r="D10" s="13"/>
    </row>
    <row r="11" spans="1:7" ht="15" customHeight="1" x14ac:dyDescent="0.2">
      <c r="A11" s="5" t="s">
        <v>29</v>
      </c>
      <c r="B11" s="6" t="s">
        <v>34</v>
      </c>
      <c r="C11" s="6" t="s">
        <v>31</v>
      </c>
      <c r="D11" s="6" t="s">
        <v>23</v>
      </c>
      <c r="E11" s="7" t="s">
        <v>32</v>
      </c>
    </row>
    <row r="12" spans="1:7" ht="15" customHeight="1" x14ac:dyDescent="0.2">
      <c r="A12" s="9">
        <v>8</v>
      </c>
      <c r="B12" s="170" t="s">
        <v>45</v>
      </c>
      <c r="C12" s="41">
        <v>10</v>
      </c>
      <c r="D12" s="40">
        <v>6</v>
      </c>
      <c r="E12" s="51"/>
    </row>
    <row r="13" spans="1:7" ht="15" customHeight="1" x14ac:dyDescent="0.2">
      <c r="A13" s="9">
        <v>9</v>
      </c>
      <c r="B13" s="170" t="s">
        <v>48</v>
      </c>
      <c r="C13" s="41">
        <v>1960</v>
      </c>
      <c r="D13" s="40">
        <v>3</v>
      </c>
      <c r="E13" s="51"/>
    </row>
    <row r="14" spans="1:7" ht="15" customHeight="1" x14ac:dyDescent="0.2">
      <c r="A14" s="9">
        <v>10</v>
      </c>
      <c r="B14" s="170" t="s">
        <v>21</v>
      </c>
      <c r="C14" s="41">
        <v>40</v>
      </c>
      <c r="D14" s="40">
        <v>5</v>
      </c>
      <c r="E14" s="51"/>
    </row>
    <row r="15" spans="1:7" ht="15" customHeight="1" x14ac:dyDescent="0.2">
      <c r="A15" s="9">
        <v>11</v>
      </c>
      <c r="B15" s="170" t="s">
        <v>5</v>
      </c>
      <c r="C15" s="41">
        <v>5220</v>
      </c>
      <c r="D15" s="48">
        <v>2</v>
      </c>
      <c r="E15" s="51"/>
    </row>
    <row r="16" spans="1:7" ht="15" customHeight="1" x14ac:dyDescent="0.2">
      <c r="A16" s="9">
        <v>12</v>
      </c>
      <c r="B16" s="170" t="s">
        <v>58</v>
      </c>
      <c r="C16" s="41">
        <v>0</v>
      </c>
      <c r="D16" s="40">
        <v>8</v>
      </c>
      <c r="E16" s="51" t="s">
        <v>71</v>
      </c>
    </row>
    <row r="17" spans="1:5" ht="15" customHeight="1" x14ac:dyDescent="0.2">
      <c r="A17" s="9">
        <v>13</v>
      </c>
      <c r="B17" s="170" t="s">
        <v>49</v>
      </c>
      <c r="C17" s="41">
        <v>520</v>
      </c>
      <c r="D17" s="48">
        <v>4</v>
      </c>
      <c r="E17" s="51"/>
    </row>
    <row r="18" spans="1:5" ht="15" customHeight="1" thickBot="1" x14ac:dyDescent="0.25">
      <c r="A18" s="12">
        <v>14</v>
      </c>
      <c r="B18" s="171" t="s">
        <v>2</v>
      </c>
      <c r="C18" s="44">
        <v>16280</v>
      </c>
      <c r="D18" s="45">
        <v>1</v>
      </c>
      <c r="E18" s="52"/>
    </row>
    <row r="19" spans="1:5" ht="15" customHeight="1" x14ac:dyDescent="0.2">
      <c r="A19" s="10"/>
      <c r="B19" s="10" t="s">
        <v>35</v>
      </c>
      <c r="C19" s="11">
        <f>SUM(C12:C18)</f>
        <v>24030</v>
      </c>
      <c r="D19" s="13"/>
    </row>
    <row r="20" spans="1:5" ht="15" customHeight="1" thickBot="1" x14ac:dyDescent="0.25">
      <c r="A20" s="13"/>
      <c r="B20" s="13"/>
      <c r="C20" s="13"/>
      <c r="D20" s="13"/>
    </row>
    <row r="21" spans="1:5" ht="15" customHeight="1" x14ac:dyDescent="0.2">
      <c r="A21" s="5" t="s">
        <v>29</v>
      </c>
      <c r="B21" s="6" t="s">
        <v>36</v>
      </c>
      <c r="C21" s="6" t="s">
        <v>31</v>
      </c>
      <c r="D21" s="6" t="s">
        <v>23</v>
      </c>
      <c r="E21" s="7" t="s">
        <v>32</v>
      </c>
    </row>
    <row r="22" spans="1:5" ht="15" customHeight="1" x14ac:dyDescent="0.2">
      <c r="A22" s="60">
        <v>15</v>
      </c>
      <c r="B22" s="176" t="s">
        <v>20</v>
      </c>
      <c r="C22" s="62">
        <v>6420</v>
      </c>
      <c r="D22" s="61">
        <v>2</v>
      </c>
      <c r="E22" s="47"/>
    </row>
    <row r="23" spans="1:5" ht="15" customHeight="1" x14ac:dyDescent="0.2">
      <c r="A23" s="60">
        <v>16</v>
      </c>
      <c r="B23" s="174" t="s">
        <v>4</v>
      </c>
      <c r="C23" s="62">
        <v>1240</v>
      </c>
      <c r="D23" s="61">
        <v>4</v>
      </c>
      <c r="E23" s="63"/>
    </row>
    <row r="24" spans="1:5" ht="15" customHeight="1" x14ac:dyDescent="0.2">
      <c r="A24" s="60">
        <v>17</v>
      </c>
      <c r="B24" s="174" t="s">
        <v>44</v>
      </c>
      <c r="C24" s="62">
        <v>14780</v>
      </c>
      <c r="D24" s="61">
        <v>1</v>
      </c>
      <c r="E24" s="83"/>
    </row>
    <row r="25" spans="1:5" ht="15" customHeight="1" x14ac:dyDescent="0.2">
      <c r="A25" s="60">
        <v>18</v>
      </c>
      <c r="B25" s="174" t="s">
        <v>47</v>
      </c>
      <c r="C25" s="62">
        <v>560</v>
      </c>
      <c r="D25" s="61">
        <v>5</v>
      </c>
      <c r="E25" s="47"/>
    </row>
    <row r="26" spans="1:5" ht="15" customHeight="1" x14ac:dyDescent="0.2">
      <c r="A26" s="60">
        <v>19</v>
      </c>
      <c r="B26" s="174" t="s">
        <v>19</v>
      </c>
      <c r="C26" s="62">
        <v>4400</v>
      </c>
      <c r="D26" s="61">
        <v>3</v>
      </c>
      <c r="E26" s="47"/>
    </row>
    <row r="27" spans="1:5" ht="15" customHeight="1" x14ac:dyDescent="0.2">
      <c r="A27" s="60">
        <v>20</v>
      </c>
      <c r="B27" s="174" t="s">
        <v>46</v>
      </c>
      <c r="C27" s="62">
        <v>0</v>
      </c>
      <c r="D27" s="61">
        <v>8</v>
      </c>
      <c r="E27" s="63" t="s">
        <v>71</v>
      </c>
    </row>
    <row r="28" spans="1:5" ht="15" customHeight="1" thickBot="1" x14ac:dyDescent="0.25">
      <c r="A28" s="64">
        <v>21</v>
      </c>
      <c r="B28" s="184" t="s">
        <v>1</v>
      </c>
      <c r="C28" s="66">
        <v>0</v>
      </c>
      <c r="D28" s="65">
        <v>8</v>
      </c>
      <c r="E28" s="68" t="s">
        <v>71</v>
      </c>
    </row>
    <row r="29" spans="1:5" ht="15" customHeight="1" thickBot="1" x14ac:dyDescent="0.25">
      <c r="A29" s="17"/>
      <c r="B29" s="17" t="s">
        <v>37</v>
      </c>
      <c r="C29" s="18">
        <f>SUM(C22:C28)</f>
        <v>27400</v>
      </c>
      <c r="D29" s="19" t="s">
        <v>22</v>
      </c>
      <c r="E29" s="20">
        <f>SUM(C9+C19+C29)</f>
        <v>56610</v>
      </c>
    </row>
  </sheetData>
  <sortState xmlns:xlrd2="http://schemas.microsoft.com/office/spreadsheetml/2017/richdata2" ref="A22:E28">
    <sortCondition ref="A22:A28"/>
  </sortState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topLeftCell="A7" workbookViewId="0">
      <selection activeCell="K21" sqref="K21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8" hidden="1" customWidth="1"/>
    <col min="7" max="16384" width="8.85546875" style="8"/>
  </cols>
  <sheetData>
    <row r="1" spans="1:7" ht="15" customHeight="1" x14ac:dyDescent="0.2">
      <c r="A1" s="5" t="s">
        <v>29</v>
      </c>
      <c r="B1" s="6" t="s">
        <v>30</v>
      </c>
      <c r="C1" s="6" t="s">
        <v>31</v>
      </c>
      <c r="D1" s="6" t="s">
        <v>23</v>
      </c>
      <c r="E1" s="74" t="s">
        <v>32</v>
      </c>
    </row>
    <row r="2" spans="1:7" ht="15" customHeight="1" x14ac:dyDescent="0.2">
      <c r="A2" s="53">
        <v>1</v>
      </c>
      <c r="B2" s="170" t="s">
        <v>3</v>
      </c>
      <c r="C2" s="41">
        <v>1840</v>
      </c>
      <c r="D2" s="40">
        <v>3</v>
      </c>
      <c r="E2" s="75"/>
    </row>
    <row r="3" spans="1:7" ht="15" customHeight="1" x14ac:dyDescent="0.2">
      <c r="A3" s="53">
        <v>2</v>
      </c>
      <c r="B3" s="170" t="s">
        <v>59</v>
      </c>
      <c r="C3" s="41">
        <v>920</v>
      </c>
      <c r="D3" s="40">
        <v>7</v>
      </c>
      <c r="E3" s="77"/>
    </row>
    <row r="4" spans="1:7" ht="15" customHeight="1" x14ac:dyDescent="0.2">
      <c r="A4" s="9">
        <v>3</v>
      </c>
      <c r="B4" s="170" t="s">
        <v>64</v>
      </c>
      <c r="C4" s="41">
        <v>1440</v>
      </c>
      <c r="D4" s="61">
        <v>4</v>
      </c>
      <c r="E4" s="76"/>
    </row>
    <row r="5" spans="1:7" ht="15" customHeight="1" x14ac:dyDescent="0.2">
      <c r="A5" s="53">
        <v>4</v>
      </c>
      <c r="B5" s="172" t="s">
        <v>47</v>
      </c>
      <c r="C5" s="41">
        <v>5780</v>
      </c>
      <c r="D5" s="40">
        <v>1</v>
      </c>
      <c r="E5" s="75"/>
      <c r="G5" s="8" t="s">
        <v>38</v>
      </c>
    </row>
    <row r="6" spans="1:7" ht="15" customHeight="1" x14ac:dyDescent="0.2">
      <c r="A6" s="53">
        <v>5</v>
      </c>
      <c r="B6" s="170" t="s">
        <v>2</v>
      </c>
      <c r="C6" s="41">
        <v>5340</v>
      </c>
      <c r="D6" s="40">
        <v>2</v>
      </c>
      <c r="E6" s="76"/>
    </row>
    <row r="7" spans="1:7" ht="15" customHeight="1" x14ac:dyDescent="0.2">
      <c r="A7" s="53">
        <v>6</v>
      </c>
      <c r="B7" s="170" t="s">
        <v>46</v>
      </c>
      <c r="C7" s="41">
        <v>1180</v>
      </c>
      <c r="D7" s="40">
        <v>6</v>
      </c>
      <c r="E7" s="77" t="s">
        <v>72</v>
      </c>
    </row>
    <row r="8" spans="1:7" ht="15" customHeight="1" thickBot="1" x14ac:dyDescent="0.25">
      <c r="A8" s="54">
        <v>7</v>
      </c>
      <c r="B8" s="171" t="s">
        <v>54</v>
      </c>
      <c r="C8" s="44">
        <v>1260</v>
      </c>
      <c r="D8" s="45">
        <v>5</v>
      </c>
      <c r="E8" s="75"/>
    </row>
    <row r="9" spans="1:7" ht="15" customHeight="1" x14ac:dyDescent="0.2">
      <c r="A9" s="10"/>
      <c r="B9" s="10" t="s">
        <v>33</v>
      </c>
      <c r="C9" s="11">
        <f>SUM(C2:C8)</f>
        <v>17760</v>
      </c>
      <c r="D9" s="13"/>
    </row>
    <row r="10" spans="1:7" ht="15" customHeight="1" thickBot="1" x14ac:dyDescent="0.25">
      <c r="A10" s="13"/>
      <c r="B10" s="13"/>
      <c r="C10" s="13"/>
      <c r="D10" s="13"/>
    </row>
    <row r="11" spans="1:7" ht="15" customHeight="1" x14ac:dyDescent="0.2">
      <c r="A11" s="5" t="s">
        <v>29</v>
      </c>
      <c r="B11" s="6" t="s">
        <v>34</v>
      </c>
      <c r="C11" s="6" t="s">
        <v>31</v>
      </c>
      <c r="D11" s="6" t="s">
        <v>23</v>
      </c>
      <c r="E11" s="7" t="s">
        <v>32</v>
      </c>
    </row>
    <row r="12" spans="1:7" ht="15" customHeight="1" x14ac:dyDescent="0.2">
      <c r="A12" s="53">
        <v>8</v>
      </c>
      <c r="B12" s="170" t="s">
        <v>57</v>
      </c>
      <c r="C12" s="41">
        <v>1860</v>
      </c>
      <c r="D12" s="40">
        <v>5</v>
      </c>
      <c r="E12" s="185"/>
    </row>
    <row r="13" spans="1:7" ht="15" customHeight="1" x14ac:dyDescent="0.2">
      <c r="A13" s="53">
        <v>9</v>
      </c>
      <c r="B13" s="170" t="s">
        <v>48</v>
      </c>
      <c r="C13" s="41">
        <v>7660</v>
      </c>
      <c r="D13" s="40">
        <v>1</v>
      </c>
      <c r="E13" s="186"/>
    </row>
    <row r="14" spans="1:7" ht="15" customHeight="1" x14ac:dyDescent="0.2">
      <c r="A14" s="53">
        <v>10</v>
      </c>
      <c r="B14" s="170" t="s">
        <v>21</v>
      </c>
      <c r="C14" s="41">
        <v>1500</v>
      </c>
      <c r="D14" s="48">
        <v>6</v>
      </c>
      <c r="E14" s="51"/>
    </row>
    <row r="15" spans="1:7" ht="15" customHeight="1" x14ac:dyDescent="0.2">
      <c r="A15" s="53">
        <v>11</v>
      </c>
      <c r="B15" s="170" t="s">
        <v>53</v>
      </c>
      <c r="C15" s="41">
        <v>0</v>
      </c>
      <c r="D15" s="48">
        <v>8</v>
      </c>
      <c r="E15" s="51" t="s">
        <v>71</v>
      </c>
    </row>
    <row r="16" spans="1:7" ht="15" customHeight="1" x14ac:dyDescent="0.2">
      <c r="A16" s="53">
        <v>12</v>
      </c>
      <c r="B16" s="170" t="s">
        <v>44</v>
      </c>
      <c r="C16" s="41">
        <v>4200</v>
      </c>
      <c r="D16" s="40">
        <v>3</v>
      </c>
      <c r="E16" s="51"/>
    </row>
    <row r="17" spans="1:5" ht="15" customHeight="1" x14ac:dyDescent="0.2">
      <c r="A17" s="53">
        <v>13</v>
      </c>
      <c r="B17" s="170" t="s">
        <v>20</v>
      </c>
      <c r="C17" s="41">
        <v>2240</v>
      </c>
      <c r="D17" s="40">
        <v>4</v>
      </c>
      <c r="E17" s="51"/>
    </row>
    <row r="18" spans="1:5" ht="15" customHeight="1" thickBot="1" x14ac:dyDescent="0.25">
      <c r="A18" s="54">
        <v>14</v>
      </c>
      <c r="B18" s="171" t="s">
        <v>19</v>
      </c>
      <c r="C18" s="44">
        <v>5120</v>
      </c>
      <c r="D18" s="45">
        <v>2</v>
      </c>
      <c r="E18" s="52"/>
    </row>
    <row r="19" spans="1:5" ht="15" customHeight="1" x14ac:dyDescent="0.2">
      <c r="A19" s="10"/>
      <c r="B19" s="10" t="s">
        <v>35</v>
      </c>
      <c r="C19" s="11">
        <f>SUM(C12:C18)</f>
        <v>22580</v>
      </c>
      <c r="D19" s="13"/>
    </row>
    <row r="20" spans="1:5" ht="15" customHeight="1" thickBot="1" x14ac:dyDescent="0.25">
      <c r="A20" s="13"/>
      <c r="B20" s="13"/>
      <c r="C20" s="13"/>
      <c r="D20" s="13"/>
    </row>
    <row r="21" spans="1:5" ht="15" customHeight="1" x14ac:dyDescent="0.2">
      <c r="A21" s="5" t="s">
        <v>29</v>
      </c>
      <c r="B21" s="6" t="s">
        <v>36</v>
      </c>
      <c r="C21" s="6" t="s">
        <v>31</v>
      </c>
      <c r="D21" s="6" t="s">
        <v>23</v>
      </c>
      <c r="E21" s="7" t="s">
        <v>32</v>
      </c>
    </row>
    <row r="22" spans="1:5" ht="15" customHeight="1" x14ac:dyDescent="0.2">
      <c r="A22" s="53">
        <v>15</v>
      </c>
      <c r="B22" s="174" t="s">
        <v>5</v>
      </c>
      <c r="C22" s="62">
        <v>13840</v>
      </c>
      <c r="D22" s="61">
        <v>1</v>
      </c>
      <c r="E22" s="63"/>
    </row>
    <row r="23" spans="1:5" ht="15" customHeight="1" x14ac:dyDescent="0.2">
      <c r="A23" s="53">
        <v>16</v>
      </c>
      <c r="B23" s="174" t="s">
        <v>49</v>
      </c>
      <c r="C23" s="62">
        <v>1740</v>
      </c>
      <c r="D23" s="61">
        <v>7</v>
      </c>
      <c r="E23" s="63"/>
    </row>
    <row r="24" spans="1:5" ht="15" customHeight="1" x14ac:dyDescent="0.2">
      <c r="A24" s="53">
        <v>17</v>
      </c>
      <c r="B24" s="174" t="s">
        <v>58</v>
      </c>
      <c r="C24" s="62">
        <v>3100</v>
      </c>
      <c r="D24" s="61">
        <v>4</v>
      </c>
      <c r="E24" s="63"/>
    </row>
    <row r="25" spans="1:5" ht="15" customHeight="1" x14ac:dyDescent="0.2">
      <c r="A25" s="53">
        <v>18</v>
      </c>
      <c r="B25" s="174" t="s">
        <v>45</v>
      </c>
      <c r="C25" s="62">
        <v>5880</v>
      </c>
      <c r="D25" s="61">
        <v>2</v>
      </c>
      <c r="E25" s="47"/>
    </row>
    <row r="26" spans="1:5" ht="15" customHeight="1" x14ac:dyDescent="0.2">
      <c r="A26" s="53">
        <v>19</v>
      </c>
      <c r="B26" s="174" t="s">
        <v>1</v>
      </c>
      <c r="C26" s="62">
        <v>4100</v>
      </c>
      <c r="D26" s="61">
        <v>3</v>
      </c>
      <c r="E26" s="69"/>
    </row>
    <row r="27" spans="1:5" ht="15" customHeight="1" x14ac:dyDescent="0.2">
      <c r="A27" s="53">
        <v>20</v>
      </c>
      <c r="B27" s="174" t="s">
        <v>63</v>
      </c>
      <c r="C27" s="62">
        <v>2520</v>
      </c>
      <c r="D27" s="61">
        <v>6</v>
      </c>
      <c r="E27" s="69"/>
    </row>
    <row r="28" spans="1:5" ht="15" customHeight="1" thickBot="1" x14ac:dyDescent="0.25">
      <c r="A28" s="55">
        <v>21</v>
      </c>
      <c r="B28" s="178" t="s">
        <v>4</v>
      </c>
      <c r="C28" s="66">
        <v>2700</v>
      </c>
      <c r="D28" s="65">
        <v>5</v>
      </c>
      <c r="E28" s="187"/>
    </row>
    <row r="29" spans="1:5" ht="15" customHeight="1" thickBot="1" x14ac:dyDescent="0.25">
      <c r="A29" s="17"/>
      <c r="B29" s="17" t="s">
        <v>37</v>
      </c>
      <c r="C29" s="18">
        <f>SUM(C22:C28)</f>
        <v>33880</v>
      </c>
      <c r="D29" s="19" t="s">
        <v>22</v>
      </c>
      <c r="E29" s="20">
        <f>SUM(C9+C19+C29)</f>
        <v>74220</v>
      </c>
    </row>
  </sheetData>
  <sortState xmlns:xlrd2="http://schemas.microsoft.com/office/spreadsheetml/2017/richdata2" ref="A22:E28">
    <sortCondition ref="A22:A28"/>
  </sortState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9"/>
  <sheetViews>
    <sheetView workbookViewId="0">
      <selection activeCell="L18" sqref="L18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8" hidden="1" customWidth="1"/>
    <col min="7" max="16384" width="8.85546875" style="8"/>
  </cols>
  <sheetData>
    <row r="1" spans="1:7" ht="15" customHeight="1" x14ac:dyDescent="0.2">
      <c r="A1" s="5" t="s">
        <v>29</v>
      </c>
      <c r="B1" s="6" t="s">
        <v>30</v>
      </c>
      <c r="C1" s="6" t="s">
        <v>31</v>
      </c>
      <c r="D1" s="6" t="s">
        <v>23</v>
      </c>
      <c r="E1" s="7" t="s">
        <v>32</v>
      </c>
    </row>
    <row r="2" spans="1:7" ht="15" customHeight="1" x14ac:dyDescent="0.2">
      <c r="A2" s="53">
        <v>1</v>
      </c>
      <c r="B2" s="170" t="s">
        <v>58</v>
      </c>
      <c r="C2" s="41">
        <v>1640</v>
      </c>
      <c r="D2" s="40">
        <v>4</v>
      </c>
      <c r="E2" s="51"/>
    </row>
    <row r="3" spans="1:7" ht="15" customHeight="1" x14ac:dyDescent="0.2">
      <c r="A3" s="53">
        <v>2</v>
      </c>
      <c r="B3" s="170" t="s">
        <v>49</v>
      </c>
      <c r="C3" s="41">
        <v>60</v>
      </c>
      <c r="D3" s="40">
        <v>6</v>
      </c>
      <c r="E3" s="51"/>
    </row>
    <row r="4" spans="1:7" ht="15" customHeight="1" x14ac:dyDescent="0.2">
      <c r="A4" s="53">
        <v>3</v>
      </c>
      <c r="B4" s="170" t="s">
        <v>44</v>
      </c>
      <c r="C4" s="41">
        <v>9980</v>
      </c>
      <c r="D4" s="40">
        <v>1</v>
      </c>
      <c r="E4" s="51"/>
    </row>
    <row r="5" spans="1:7" ht="15" customHeight="1" x14ac:dyDescent="0.2">
      <c r="A5" s="53">
        <v>4</v>
      </c>
      <c r="B5" s="170" t="s">
        <v>21</v>
      </c>
      <c r="C5" s="41">
        <v>280</v>
      </c>
      <c r="D5" s="40">
        <v>5</v>
      </c>
      <c r="E5" s="51"/>
      <c r="G5" s="8" t="s">
        <v>38</v>
      </c>
    </row>
    <row r="6" spans="1:7" ht="15" customHeight="1" x14ac:dyDescent="0.2">
      <c r="A6" s="53">
        <v>5</v>
      </c>
      <c r="B6" s="170" t="s">
        <v>4</v>
      </c>
      <c r="C6" s="41">
        <v>2320</v>
      </c>
      <c r="D6" s="40">
        <v>3</v>
      </c>
      <c r="E6" s="51" t="s">
        <v>72</v>
      </c>
    </row>
    <row r="7" spans="1:7" ht="15" customHeight="1" x14ac:dyDescent="0.2">
      <c r="A7" s="53">
        <v>6</v>
      </c>
      <c r="B7" s="180" t="s">
        <v>20</v>
      </c>
      <c r="C7" s="41">
        <v>0</v>
      </c>
      <c r="D7" s="40">
        <v>7</v>
      </c>
      <c r="E7" s="51"/>
    </row>
    <row r="8" spans="1:7" ht="15" customHeight="1" thickBot="1" x14ac:dyDescent="0.25">
      <c r="A8" s="54">
        <v>7</v>
      </c>
      <c r="B8" s="171" t="s">
        <v>19</v>
      </c>
      <c r="C8" s="44">
        <v>5180</v>
      </c>
      <c r="D8" s="45">
        <v>2</v>
      </c>
      <c r="E8" s="52"/>
    </row>
    <row r="9" spans="1:7" ht="15" customHeight="1" x14ac:dyDescent="0.2">
      <c r="A9" s="10"/>
      <c r="B9" s="10" t="s">
        <v>33</v>
      </c>
      <c r="C9" s="11">
        <f>SUM(C2:C8)</f>
        <v>19460</v>
      </c>
      <c r="D9" s="13"/>
    </row>
    <row r="10" spans="1:7" ht="15" customHeight="1" thickBot="1" x14ac:dyDescent="0.25">
      <c r="A10" s="13"/>
      <c r="B10" s="13"/>
      <c r="C10" s="13"/>
      <c r="D10" s="13"/>
    </row>
    <row r="11" spans="1:7" ht="15" customHeight="1" x14ac:dyDescent="0.2">
      <c r="A11" s="5" t="s">
        <v>29</v>
      </c>
      <c r="B11" s="6" t="s">
        <v>34</v>
      </c>
      <c r="C11" s="6" t="s">
        <v>31</v>
      </c>
      <c r="D11" s="6" t="s">
        <v>23</v>
      </c>
      <c r="E11" s="7" t="s">
        <v>32</v>
      </c>
    </row>
    <row r="12" spans="1:7" ht="15" customHeight="1" x14ac:dyDescent="0.2">
      <c r="A12" s="53">
        <v>8</v>
      </c>
      <c r="B12" s="170" t="s">
        <v>1</v>
      </c>
      <c r="C12" s="41">
        <v>3540</v>
      </c>
      <c r="D12" s="40">
        <v>3</v>
      </c>
      <c r="E12" s="51"/>
    </row>
    <row r="13" spans="1:7" ht="15" customHeight="1" x14ac:dyDescent="0.2">
      <c r="A13" s="53">
        <v>9</v>
      </c>
      <c r="B13" s="170" t="s">
        <v>46</v>
      </c>
      <c r="C13" s="41">
        <v>0</v>
      </c>
      <c r="D13" s="40">
        <v>8</v>
      </c>
      <c r="E13" s="51" t="s">
        <v>71</v>
      </c>
    </row>
    <row r="14" spans="1:7" ht="15" customHeight="1" x14ac:dyDescent="0.2">
      <c r="A14" s="53">
        <v>10</v>
      </c>
      <c r="B14" s="170" t="s">
        <v>54</v>
      </c>
      <c r="C14" s="41">
        <v>100</v>
      </c>
      <c r="D14" s="40">
        <v>5</v>
      </c>
      <c r="E14" s="51"/>
    </row>
    <row r="15" spans="1:7" ht="15" customHeight="1" x14ac:dyDescent="0.2">
      <c r="A15" s="54">
        <v>11</v>
      </c>
      <c r="B15" s="171" t="s">
        <v>18</v>
      </c>
      <c r="C15" s="44">
        <v>220</v>
      </c>
      <c r="D15" s="40">
        <v>4</v>
      </c>
      <c r="E15" s="51"/>
    </row>
    <row r="16" spans="1:7" ht="15" customHeight="1" x14ac:dyDescent="0.2">
      <c r="A16" s="53">
        <v>12</v>
      </c>
      <c r="B16" s="170" t="s">
        <v>45</v>
      </c>
      <c r="C16" s="41">
        <v>3780</v>
      </c>
      <c r="D16" s="79">
        <v>2</v>
      </c>
      <c r="E16" s="51"/>
    </row>
    <row r="17" spans="1:5" ht="15" customHeight="1" x14ac:dyDescent="0.2">
      <c r="A17" s="53">
        <v>13</v>
      </c>
      <c r="B17" s="170" t="s">
        <v>3</v>
      </c>
      <c r="C17" s="41">
        <v>60</v>
      </c>
      <c r="D17" s="48">
        <v>6</v>
      </c>
      <c r="E17" s="51"/>
    </row>
    <row r="18" spans="1:5" ht="15" customHeight="1" thickBot="1" x14ac:dyDescent="0.25">
      <c r="A18" s="53">
        <v>14</v>
      </c>
      <c r="B18" s="170" t="s">
        <v>5</v>
      </c>
      <c r="C18" s="41">
        <v>70320</v>
      </c>
      <c r="D18" s="48">
        <v>1</v>
      </c>
      <c r="E18" s="52"/>
    </row>
    <row r="19" spans="1:5" ht="15" customHeight="1" x14ac:dyDescent="0.2">
      <c r="A19" s="10"/>
      <c r="B19" s="10" t="s">
        <v>35</v>
      </c>
      <c r="C19" s="11">
        <f>SUM(C12:C18)</f>
        <v>78020</v>
      </c>
      <c r="D19" s="13"/>
    </row>
    <row r="20" spans="1:5" ht="15" customHeight="1" thickBot="1" x14ac:dyDescent="0.25">
      <c r="A20" s="13"/>
      <c r="B20" s="13"/>
      <c r="C20" s="13"/>
      <c r="D20" s="13"/>
    </row>
    <row r="21" spans="1:5" ht="15" customHeight="1" x14ac:dyDescent="0.2">
      <c r="A21" s="5" t="s">
        <v>29</v>
      </c>
      <c r="B21" s="6" t="s">
        <v>36</v>
      </c>
      <c r="C21" s="6" t="s">
        <v>31</v>
      </c>
      <c r="D21" s="6" t="s">
        <v>23</v>
      </c>
      <c r="E21" s="7" t="s">
        <v>32</v>
      </c>
    </row>
    <row r="22" spans="1:5" ht="15" customHeight="1" x14ac:dyDescent="0.2">
      <c r="A22" s="53">
        <v>15</v>
      </c>
      <c r="B22" s="170" t="s">
        <v>59</v>
      </c>
      <c r="C22" s="41">
        <v>11520</v>
      </c>
      <c r="D22" s="40">
        <v>2</v>
      </c>
      <c r="E22" s="51"/>
    </row>
    <row r="23" spans="1:5" ht="15" customHeight="1" x14ac:dyDescent="0.2">
      <c r="A23" s="53">
        <v>16</v>
      </c>
      <c r="B23" s="170" t="s">
        <v>53</v>
      </c>
      <c r="C23" s="85">
        <v>0</v>
      </c>
      <c r="D23" s="40">
        <v>8</v>
      </c>
      <c r="E23" s="51" t="s">
        <v>71</v>
      </c>
    </row>
    <row r="24" spans="1:5" ht="15" customHeight="1" x14ac:dyDescent="0.2">
      <c r="A24" s="53">
        <v>17</v>
      </c>
      <c r="B24" s="170" t="s">
        <v>64</v>
      </c>
      <c r="C24" s="41">
        <v>2340</v>
      </c>
      <c r="D24" s="40">
        <v>6</v>
      </c>
      <c r="E24" s="51"/>
    </row>
    <row r="25" spans="1:5" ht="15" customHeight="1" x14ac:dyDescent="0.2">
      <c r="A25" s="53">
        <v>18</v>
      </c>
      <c r="B25" s="170" t="s">
        <v>47</v>
      </c>
      <c r="C25" s="40">
        <v>3980</v>
      </c>
      <c r="D25" s="48">
        <v>4</v>
      </c>
      <c r="E25" s="51"/>
    </row>
    <row r="26" spans="1:5" ht="15" customHeight="1" x14ac:dyDescent="0.2">
      <c r="A26" s="53">
        <v>19</v>
      </c>
      <c r="B26" s="170" t="s">
        <v>2</v>
      </c>
      <c r="C26" s="41">
        <v>12480</v>
      </c>
      <c r="D26" s="40">
        <v>1</v>
      </c>
      <c r="E26" s="51"/>
    </row>
    <row r="27" spans="1:5" ht="15" customHeight="1" x14ac:dyDescent="0.2">
      <c r="A27" s="78">
        <v>20</v>
      </c>
      <c r="B27" s="181" t="s">
        <v>48</v>
      </c>
      <c r="C27" s="92">
        <v>2760</v>
      </c>
      <c r="D27" s="79">
        <v>5</v>
      </c>
      <c r="E27" s="51"/>
    </row>
    <row r="28" spans="1:5" ht="15" customHeight="1" thickBot="1" x14ac:dyDescent="0.25">
      <c r="A28" s="53">
        <v>21</v>
      </c>
      <c r="B28" s="170" t="s">
        <v>57</v>
      </c>
      <c r="C28" s="41">
        <v>4320</v>
      </c>
      <c r="D28" s="48">
        <v>3</v>
      </c>
      <c r="E28" s="52"/>
    </row>
    <row r="29" spans="1:5" ht="15" customHeight="1" thickBot="1" x14ac:dyDescent="0.25">
      <c r="A29" s="17"/>
      <c r="B29" s="17" t="s">
        <v>37</v>
      </c>
      <c r="C29" s="18">
        <f>SUM(C22:C28)</f>
        <v>37400</v>
      </c>
      <c r="D29" s="19" t="s">
        <v>22</v>
      </c>
      <c r="E29" s="20">
        <f>SUM(C9+C19+C29)</f>
        <v>134880</v>
      </c>
    </row>
  </sheetData>
  <sortState xmlns:xlrd2="http://schemas.microsoft.com/office/spreadsheetml/2017/richdata2" ref="A22:E28">
    <sortCondition ref="A22:A28"/>
  </sortState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9"/>
  <sheetViews>
    <sheetView topLeftCell="A13" workbookViewId="0">
      <selection activeCell="M17" sqref="M17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8" hidden="1" customWidth="1"/>
    <col min="7" max="16384" width="8.85546875" style="8"/>
  </cols>
  <sheetData>
    <row r="1" spans="1:7" ht="15" customHeight="1" x14ac:dyDescent="0.2">
      <c r="A1" s="5" t="s">
        <v>29</v>
      </c>
      <c r="B1" s="6" t="s">
        <v>30</v>
      </c>
      <c r="C1" s="6" t="s">
        <v>31</v>
      </c>
      <c r="D1" s="6" t="s">
        <v>23</v>
      </c>
      <c r="E1" s="7" t="s">
        <v>32</v>
      </c>
    </row>
    <row r="2" spans="1:7" ht="15" customHeight="1" x14ac:dyDescent="0.2">
      <c r="A2" s="53">
        <v>1</v>
      </c>
      <c r="B2" s="170" t="s">
        <v>57</v>
      </c>
      <c r="C2" s="41">
        <v>0</v>
      </c>
      <c r="D2" s="40">
        <v>7</v>
      </c>
      <c r="E2" s="51"/>
    </row>
    <row r="3" spans="1:7" ht="15" customHeight="1" x14ac:dyDescent="0.2">
      <c r="A3" s="53">
        <v>2</v>
      </c>
      <c r="B3" s="170" t="s">
        <v>60</v>
      </c>
      <c r="C3" s="41">
        <v>4260</v>
      </c>
      <c r="D3" s="40">
        <v>4</v>
      </c>
      <c r="E3" s="51"/>
    </row>
    <row r="4" spans="1:7" ht="15" customHeight="1" x14ac:dyDescent="0.2">
      <c r="A4" s="53">
        <v>3</v>
      </c>
      <c r="B4" s="170" t="s">
        <v>53</v>
      </c>
      <c r="C4" s="41">
        <v>0</v>
      </c>
      <c r="D4" s="40">
        <v>8</v>
      </c>
      <c r="E4" s="51" t="s">
        <v>71</v>
      </c>
    </row>
    <row r="5" spans="1:7" ht="15" customHeight="1" x14ac:dyDescent="0.2">
      <c r="A5" s="53">
        <v>4</v>
      </c>
      <c r="B5" s="170" t="s">
        <v>48</v>
      </c>
      <c r="C5" s="41">
        <v>4980</v>
      </c>
      <c r="D5" s="40">
        <v>3</v>
      </c>
      <c r="E5" s="51"/>
      <c r="G5" s="8" t="s">
        <v>38</v>
      </c>
    </row>
    <row r="6" spans="1:7" ht="15" customHeight="1" x14ac:dyDescent="0.2">
      <c r="A6" s="53">
        <v>5</v>
      </c>
      <c r="B6" s="170" t="s">
        <v>45</v>
      </c>
      <c r="C6" s="41">
        <v>14380</v>
      </c>
      <c r="D6" s="40">
        <v>1</v>
      </c>
      <c r="E6" s="51"/>
    </row>
    <row r="7" spans="1:7" ht="15" customHeight="1" x14ac:dyDescent="0.2">
      <c r="A7" s="53">
        <v>6</v>
      </c>
      <c r="B7" s="170" t="s">
        <v>1</v>
      </c>
      <c r="C7" s="41">
        <v>3860</v>
      </c>
      <c r="D7" s="40">
        <v>5</v>
      </c>
      <c r="E7" s="51"/>
    </row>
    <row r="8" spans="1:7" ht="15" customHeight="1" thickBot="1" x14ac:dyDescent="0.25">
      <c r="A8" s="54">
        <v>7</v>
      </c>
      <c r="B8" s="171" t="s">
        <v>5</v>
      </c>
      <c r="C8" s="44">
        <v>7580</v>
      </c>
      <c r="D8" s="45">
        <v>2</v>
      </c>
      <c r="E8" s="52"/>
    </row>
    <row r="9" spans="1:7" ht="15" customHeight="1" x14ac:dyDescent="0.2">
      <c r="A9" s="10"/>
      <c r="B9" s="10" t="s">
        <v>33</v>
      </c>
      <c r="C9" s="11">
        <f>SUM(C2:C8)</f>
        <v>35060</v>
      </c>
      <c r="D9" s="13"/>
    </row>
    <row r="10" spans="1:7" ht="15" customHeight="1" thickBot="1" x14ac:dyDescent="0.25">
      <c r="A10" s="13"/>
      <c r="B10" s="13"/>
      <c r="C10" s="13"/>
      <c r="D10" s="13"/>
    </row>
    <row r="11" spans="1:7" ht="15" customHeight="1" x14ac:dyDescent="0.2">
      <c r="A11" s="5" t="s">
        <v>29</v>
      </c>
      <c r="B11" s="6" t="s">
        <v>34</v>
      </c>
      <c r="C11" s="6" t="s">
        <v>31</v>
      </c>
      <c r="D11" s="6" t="s">
        <v>23</v>
      </c>
      <c r="E11" s="7" t="s">
        <v>32</v>
      </c>
    </row>
    <row r="12" spans="1:7" ht="15" customHeight="1" x14ac:dyDescent="0.2">
      <c r="A12" s="53">
        <v>8</v>
      </c>
      <c r="B12" s="177" t="s">
        <v>49</v>
      </c>
      <c r="C12" s="40">
        <v>30</v>
      </c>
      <c r="D12" s="77">
        <v>6</v>
      </c>
      <c r="E12" s="51"/>
    </row>
    <row r="13" spans="1:7" ht="15" customHeight="1" x14ac:dyDescent="0.2">
      <c r="A13" s="53">
        <v>9</v>
      </c>
      <c r="B13" s="177" t="s">
        <v>2</v>
      </c>
      <c r="C13" s="40">
        <v>3860</v>
      </c>
      <c r="D13" s="77">
        <v>1</v>
      </c>
      <c r="E13" s="51"/>
    </row>
    <row r="14" spans="1:7" ht="15" customHeight="1" x14ac:dyDescent="0.2">
      <c r="A14" s="53">
        <v>10</v>
      </c>
      <c r="B14" s="177" t="s">
        <v>64</v>
      </c>
      <c r="C14" s="41">
        <v>2420</v>
      </c>
      <c r="D14" s="40">
        <v>3</v>
      </c>
      <c r="E14" s="51"/>
    </row>
    <row r="15" spans="1:7" ht="15" customHeight="1" x14ac:dyDescent="0.2">
      <c r="A15" s="53">
        <v>11</v>
      </c>
      <c r="B15" s="177" t="s">
        <v>47</v>
      </c>
      <c r="C15" s="40">
        <v>2720</v>
      </c>
      <c r="D15" s="77">
        <v>2</v>
      </c>
      <c r="E15" s="51" t="s">
        <v>70</v>
      </c>
    </row>
    <row r="16" spans="1:7" ht="15" customHeight="1" x14ac:dyDescent="0.2">
      <c r="A16" s="53">
        <v>12</v>
      </c>
      <c r="B16" s="177" t="s">
        <v>58</v>
      </c>
      <c r="C16" s="40">
        <v>0</v>
      </c>
      <c r="D16" s="77">
        <v>8</v>
      </c>
      <c r="E16" s="51" t="s">
        <v>71</v>
      </c>
    </row>
    <row r="17" spans="1:5" ht="15" customHeight="1" x14ac:dyDescent="0.2">
      <c r="A17" s="53">
        <v>13</v>
      </c>
      <c r="B17" s="177" t="s">
        <v>4</v>
      </c>
      <c r="C17" s="188">
        <v>280</v>
      </c>
      <c r="D17" s="40">
        <v>4</v>
      </c>
      <c r="E17" s="88"/>
    </row>
    <row r="18" spans="1:5" ht="15" customHeight="1" thickBot="1" x14ac:dyDescent="0.25">
      <c r="A18" s="54">
        <v>14</v>
      </c>
      <c r="B18" s="177" t="s">
        <v>59</v>
      </c>
      <c r="C18" s="87">
        <v>120</v>
      </c>
      <c r="D18" s="77">
        <v>5</v>
      </c>
      <c r="E18" s="89"/>
    </row>
    <row r="19" spans="1:5" ht="15" customHeight="1" x14ac:dyDescent="0.2">
      <c r="A19" s="10"/>
      <c r="B19" s="10" t="s">
        <v>35</v>
      </c>
      <c r="C19" s="86">
        <f>SUM(C12:C18)</f>
        <v>9430</v>
      </c>
      <c r="D19" s="10"/>
      <c r="E19" s="84"/>
    </row>
    <row r="20" spans="1:5" ht="15" customHeight="1" thickBot="1" x14ac:dyDescent="0.25">
      <c r="A20" s="13"/>
      <c r="B20" s="13"/>
      <c r="C20" s="13"/>
      <c r="D20" s="13"/>
    </row>
    <row r="21" spans="1:5" ht="15" customHeight="1" x14ac:dyDescent="0.2">
      <c r="A21" s="5" t="s">
        <v>29</v>
      </c>
      <c r="B21" s="6" t="s">
        <v>36</v>
      </c>
      <c r="C21" s="6" t="s">
        <v>31</v>
      </c>
      <c r="D21" s="6" t="s">
        <v>23</v>
      </c>
      <c r="E21" s="7" t="s">
        <v>32</v>
      </c>
    </row>
    <row r="22" spans="1:5" ht="15" customHeight="1" x14ac:dyDescent="0.2">
      <c r="A22" s="53">
        <v>15</v>
      </c>
      <c r="B22" s="170" t="s">
        <v>44</v>
      </c>
      <c r="C22" s="41">
        <v>10100</v>
      </c>
      <c r="D22" s="40">
        <v>1</v>
      </c>
      <c r="E22" s="51"/>
    </row>
    <row r="23" spans="1:5" ht="15" customHeight="1" x14ac:dyDescent="0.2">
      <c r="A23" s="53">
        <v>16</v>
      </c>
      <c r="B23" s="170" t="s">
        <v>73</v>
      </c>
      <c r="C23" s="41">
        <v>860</v>
      </c>
      <c r="D23" s="40">
        <v>6</v>
      </c>
      <c r="E23" s="51"/>
    </row>
    <row r="24" spans="1:5" ht="15" customHeight="1" x14ac:dyDescent="0.2">
      <c r="A24" s="53">
        <v>17</v>
      </c>
      <c r="B24" s="170" t="s">
        <v>54</v>
      </c>
      <c r="C24" s="41">
        <v>1180</v>
      </c>
      <c r="D24" s="40">
        <v>5</v>
      </c>
      <c r="E24" s="51"/>
    </row>
    <row r="25" spans="1:5" ht="15" customHeight="1" x14ac:dyDescent="0.2">
      <c r="A25" s="53">
        <v>18</v>
      </c>
      <c r="B25" s="170" t="s">
        <v>20</v>
      </c>
      <c r="C25" s="41">
        <v>7900</v>
      </c>
      <c r="D25" s="40">
        <v>2</v>
      </c>
      <c r="E25" s="51"/>
    </row>
    <row r="26" spans="1:5" ht="15" customHeight="1" x14ac:dyDescent="0.2">
      <c r="A26" s="53">
        <v>19</v>
      </c>
      <c r="B26" s="170" t="s">
        <v>19</v>
      </c>
      <c r="C26" s="41">
        <v>1920</v>
      </c>
      <c r="D26" s="48">
        <v>3</v>
      </c>
      <c r="E26" s="51"/>
    </row>
    <row r="27" spans="1:5" ht="15" customHeight="1" x14ac:dyDescent="0.2">
      <c r="A27" s="53">
        <v>20</v>
      </c>
      <c r="B27" s="179" t="s">
        <v>46</v>
      </c>
      <c r="C27" s="41">
        <v>0</v>
      </c>
      <c r="D27" s="48">
        <v>8</v>
      </c>
      <c r="E27" s="51" t="s">
        <v>71</v>
      </c>
    </row>
    <row r="28" spans="1:5" ht="15" customHeight="1" thickBot="1" x14ac:dyDescent="0.25">
      <c r="A28" s="55">
        <v>21</v>
      </c>
      <c r="B28" s="173" t="s">
        <v>3</v>
      </c>
      <c r="C28" s="50">
        <v>1920</v>
      </c>
      <c r="D28" s="45">
        <v>3</v>
      </c>
      <c r="E28" s="52"/>
    </row>
    <row r="29" spans="1:5" ht="15" customHeight="1" thickBot="1" x14ac:dyDescent="0.25">
      <c r="A29" s="17"/>
      <c r="B29" s="17" t="s">
        <v>37</v>
      </c>
      <c r="C29" s="18">
        <f>SUM(C22:C28)</f>
        <v>23880</v>
      </c>
      <c r="D29" s="19" t="s">
        <v>22</v>
      </c>
      <c r="E29" s="20">
        <f>SUM(C9+C19+C29)</f>
        <v>68370</v>
      </c>
    </row>
  </sheetData>
  <sortState xmlns:xlrd2="http://schemas.microsoft.com/office/spreadsheetml/2017/richdata2" ref="A22:E28">
    <sortCondition ref="A22:A28"/>
  </sortState>
  <pageMargins left="0.7" right="0.7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9"/>
  <sheetViews>
    <sheetView workbookViewId="0">
      <selection activeCell="Q11" sqref="Q11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8" hidden="1" customWidth="1"/>
    <col min="7" max="16384" width="8.85546875" style="8"/>
  </cols>
  <sheetData>
    <row r="1" spans="1:7" ht="15" customHeight="1" x14ac:dyDescent="0.2">
      <c r="A1" s="5" t="s">
        <v>29</v>
      </c>
      <c r="B1" s="6" t="s">
        <v>30</v>
      </c>
      <c r="C1" s="6" t="s">
        <v>31</v>
      </c>
      <c r="D1" s="6" t="s">
        <v>23</v>
      </c>
      <c r="E1" s="7" t="s">
        <v>32</v>
      </c>
    </row>
    <row r="2" spans="1:7" ht="15" customHeight="1" x14ac:dyDescent="0.2">
      <c r="A2" s="53">
        <v>1</v>
      </c>
      <c r="B2" s="170" t="s">
        <v>58</v>
      </c>
      <c r="C2" s="41">
        <v>1460</v>
      </c>
      <c r="D2" s="40">
        <v>3</v>
      </c>
      <c r="E2" s="51"/>
    </row>
    <row r="3" spans="1:7" ht="15" customHeight="1" x14ac:dyDescent="0.2">
      <c r="A3" s="53">
        <v>2</v>
      </c>
      <c r="B3" s="170" t="s">
        <v>49</v>
      </c>
      <c r="C3" s="41">
        <v>1620</v>
      </c>
      <c r="D3" s="40">
        <v>2</v>
      </c>
      <c r="E3" s="51"/>
    </row>
    <row r="4" spans="1:7" ht="15" customHeight="1" x14ac:dyDescent="0.2">
      <c r="A4" s="53">
        <v>3</v>
      </c>
      <c r="B4" s="170" t="s">
        <v>3</v>
      </c>
      <c r="C4" s="41">
        <v>200</v>
      </c>
      <c r="D4" s="40">
        <v>5</v>
      </c>
      <c r="E4" s="51"/>
    </row>
    <row r="5" spans="1:7" ht="15" customHeight="1" x14ac:dyDescent="0.2">
      <c r="A5" s="53">
        <v>4</v>
      </c>
      <c r="B5" s="170" t="s">
        <v>46</v>
      </c>
      <c r="C5" s="41">
        <v>0</v>
      </c>
      <c r="D5" s="40">
        <v>7</v>
      </c>
      <c r="E5" s="51"/>
      <c r="G5" s="8" t="s">
        <v>38</v>
      </c>
    </row>
    <row r="6" spans="1:7" ht="15" customHeight="1" x14ac:dyDescent="0.2">
      <c r="A6" s="53">
        <v>5</v>
      </c>
      <c r="B6" s="170" t="s">
        <v>54</v>
      </c>
      <c r="C6" s="41">
        <v>4020</v>
      </c>
      <c r="D6" s="40">
        <v>1</v>
      </c>
      <c r="E6" s="51"/>
    </row>
    <row r="7" spans="1:7" ht="15" customHeight="1" x14ac:dyDescent="0.2">
      <c r="A7" s="53">
        <v>6</v>
      </c>
      <c r="B7" s="170" t="s">
        <v>60</v>
      </c>
      <c r="C7" s="41">
        <v>220</v>
      </c>
      <c r="D7" s="40">
        <v>4</v>
      </c>
      <c r="E7" s="51"/>
    </row>
    <row r="8" spans="1:7" ht="15" customHeight="1" thickBot="1" x14ac:dyDescent="0.25">
      <c r="A8" s="54">
        <v>7</v>
      </c>
      <c r="B8" s="170" t="s">
        <v>65</v>
      </c>
      <c r="C8" s="44">
        <v>0</v>
      </c>
      <c r="D8" s="45">
        <v>7</v>
      </c>
      <c r="E8" s="52"/>
    </row>
    <row r="9" spans="1:7" ht="15" customHeight="1" x14ac:dyDescent="0.2">
      <c r="A9" s="10"/>
      <c r="B9" s="17"/>
      <c r="C9" s="11">
        <f>SUM(C2:C8)</f>
        <v>7520</v>
      </c>
      <c r="D9" s="13"/>
    </row>
    <row r="10" spans="1:7" ht="15" customHeight="1" thickBot="1" x14ac:dyDescent="0.25">
      <c r="A10" s="13"/>
      <c r="C10" s="13"/>
      <c r="D10" s="13"/>
    </row>
    <row r="11" spans="1:7" ht="15" customHeight="1" x14ac:dyDescent="0.2">
      <c r="A11" s="5" t="s">
        <v>29</v>
      </c>
      <c r="B11" s="6" t="s">
        <v>66</v>
      </c>
      <c r="C11" s="6" t="s">
        <v>31</v>
      </c>
      <c r="D11" s="6" t="s">
        <v>23</v>
      </c>
      <c r="E11" s="7" t="s">
        <v>32</v>
      </c>
    </row>
    <row r="12" spans="1:7" ht="15" customHeight="1" x14ac:dyDescent="0.2">
      <c r="A12" s="53">
        <v>8</v>
      </c>
      <c r="B12" s="170" t="s">
        <v>59</v>
      </c>
      <c r="C12" s="41">
        <v>240</v>
      </c>
      <c r="D12" s="40">
        <v>3</v>
      </c>
      <c r="E12" s="51"/>
    </row>
    <row r="13" spans="1:7" ht="15" customHeight="1" x14ac:dyDescent="0.2">
      <c r="A13" s="53">
        <v>9</v>
      </c>
      <c r="B13" s="170" t="s">
        <v>67</v>
      </c>
      <c r="C13" s="41">
        <v>1500</v>
      </c>
      <c r="D13" s="40">
        <v>2</v>
      </c>
      <c r="E13" s="51"/>
    </row>
    <row r="14" spans="1:7" ht="15" customHeight="1" x14ac:dyDescent="0.2">
      <c r="A14" s="53">
        <v>10</v>
      </c>
      <c r="B14" s="183" t="s">
        <v>45</v>
      </c>
      <c r="C14" s="41">
        <v>0</v>
      </c>
      <c r="D14" s="40">
        <v>7</v>
      </c>
      <c r="E14" s="51"/>
    </row>
    <row r="15" spans="1:7" ht="15" customHeight="1" x14ac:dyDescent="0.2">
      <c r="A15" s="53">
        <v>11</v>
      </c>
      <c r="B15" s="170" t="s">
        <v>48</v>
      </c>
      <c r="C15" s="41">
        <v>10</v>
      </c>
      <c r="D15" s="48">
        <v>5</v>
      </c>
      <c r="E15" s="51"/>
    </row>
    <row r="16" spans="1:7" ht="15" customHeight="1" x14ac:dyDescent="0.2">
      <c r="A16" s="53">
        <v>12</v>
      </c>
      <c r="B16" s="170" t="s">
        <v>44</v>
      </c>
      <c r="C16" s="41">
        <v>0</v>
      </c>
      <c r="D16" s="40">
        <v>8</v>
      </c>
      <c r="E16" s="51" t="s">
        <v>71</v>
      </c>
    </row>
    <row r="17" spans="1:5" ht="15" customHeight="1" x14ac:dyDescent="0.2">
      <c r="A17" s="53">
        <v>13</v>
      </c>
      <c r="B17" s="177" t="s">
        <v>64</v>
      </c>
      <c r="C17" s="41">
        <v>2820</v>
      </c>
      <c r="D17" s="40">
        <v>1</v>
      </c>
      <c r="E17" s="51"/>
    </row>
    <row r="18" spans="1:5" ht="15" customHeight="1" thickBot="1" x14ac:dyDescent="0.25">
      <c r="A18" s="54">
        <v>14</v>
      </c>
      <c r="B18" s="189" t="s">
        <v>4</v>
      </c>
      <c r="C18" s="44">
        <v>100</v>
      </c>
      <c r="D18" s="80">
        <v>4</v>
      </c>
      <c r="E18" s="52"/>
    </row>
    <row r="19" spans="1:5" ht="15" customHeight="1" x14ac:dyDescent="0.2">
      <c r="A19" s="10"/>
      <c r="B19" s="10" t="s">
        <v>35</v>
      </c>
      <c r="C19" s="11">
        <f>SUM(C12:C18)</f>
        <v>4670</v>
      </c>
      <c r="D19" s="13"/>
    </row>
    <row r="20" spans="1:5" ht="15" customHeight="1" thickBot="1" x14ac:dyDescent="0.25">
      <c r="A20" s="13"/>
      <c r="B20" s="13"/>
      <c r="C20" s="13"/>
      <c r="D20" s="13"/>
    </row>
    <row r="21" spans="1:5" ht="15" customHeight="1" x14ac:dyDescent="0.2">
      <c r="A21" s="5" t="s">
        <v>29</v>
      </c>
      <c r="B21" s="6" t="s">
        <v>36</v>
      </c>
      <c r="C21" s="6" t="s">
        <v>31</v>
      </c>
      <c r="D21" s="6" t="s">
        <v>23</v>
      </c>
      <c r="E21" s="7" t="s">
        <v>32</v>
      </c>
    </row>
    <row r="22" spans="1:5" ht="15" customHeight="1" x14ac:dyDescent="0.2">
      <c r="A22" s="53">
        <v>15</v>
      </c>
      <c r="B22" s="170" t="s">
        <v>47</v>
      </c>
      <c r="C22" s="41">
        <v>6620</v>
      </c>
      <c r="D22" s="48">
        <v>2</v>
      </c>
      <c r="E22" s="51" t="s">
        <v>72</v>
      </c>
    </row>
    <row r="23" spans="1:5" ht="15" customHeight="1" x14ac:dyDescent="0.2">
      <c r="A23" s="53">
        <v>16</v>
      </c>
      <c r="B23" s="170" t="s">
        <v>5</v>
      </c>
      <c r="C23" s="41">
        <v>3580</v>
      </c>
      <c r="D23" s="48">
        <v>4</v>
      </c>
      <c r="E23" s="51"/>
    </row>
    <row r="24" spans="1:5" ht="15" customHeight="1" x14ac:dyDescent="0.2">
      <c r="A24" s="53">
        <v>17</v>
      </c>
      <c r="B24" s="170" t="s">
        <v>20</v>
      </c>
      <c r="C24" s="41">
        <v>1480</v>
      </c>
      <c r="D24" s="40">
        <v>5</v>
      </c>
      <c r="E24" s="51"/>
    </row>
    <row r="25" spans="1:5" ht="15" customHeight="1" x14ac:dyDescent="0.2">
      <c r="A25" s="53">
        <v>18</v>
      </c>
      <c r="B25" s="170" t="s">
        <v>57</v>
      </c>
      <c r="C25" s="41">
        <v>0</v>
      </c>
      <c r="D25" s="40">
        <v>8</v>
      </c>
      <c r="E25" s="51" t="s">
        <v>71</v>
      </c>
    </row>
    <row r="26" spans="1:5" ht="15" customHeight="1" x14ac:dyDescent="0.2">
      <c r="A26" s="53">
        <v>19</v>
      </c>
      <c r="B26" s="170" t="s">
        <v>19</v>
      </c>
      <c r="C26" s="41">
        <v>5140</v>
      </c>
      <c r="D26" s="40">
        <v>3</v>
      </c>
      <c r="E26" s="51"/>
    </row>
    <row r="27" spans="1:5" ht="15" customHeight="1" x14ac:dyDescent="0.2">
      <c r="A27" s="53">
        <v>20</v>
      </c>
      <c r="B27" s="170" t="s">
        <v>2</v>
      </c>
      <c r="C27" s="41">
        <v>10400</v>
      </c>
      <c r="D27" s="40">
        <v>1</v>
      </c>
      <c r="E27" s="51"/>
    </row>
    <row r="28" spans="1:5" ht="15" customHeight="1" thickBot="1" x14ac:dyDescent="0.25">
      <c r="A28" s="55">
        <v>21</v>
      </c>
      <c r="B28" s="173" t="s">
        <v>53</v>
      </c>
      <c r="C28" s="50">
        <v>0</v>
      </c>
      <c r="D28" s="45">
        <v>8</v>
      </c>
      <c r="E28" s="52" t="s">
        <v>71</v>
      </c>
    </row>
    <row r="29" spans="1:5" ht="15" customHeight="1" thickBot="1" x14ac:dyDescent="0.25">
      <c r="A29" s="17"/>
      <c r="B29" s="17" t="s">
        <v>37</v>
      </c>
      <c r="C29" s="18">
        <f>SUM(C22:C28)</f>
        <v>27220</v>
      </c>
      <c r="D29" s="19" t="s">
        <v>22</v>
      </c>
      <c r="E29" s="20">
        <f>SUM(C9+C19+C29)</f>
        <v>39410</v>
      </c>
    </row>
  </sheetData>
  <sheetProtection selectLockedCells="1" selectUnlockedCells="1"/>
  <sortState xmlns:xlrd2="http://schemas.microsoft.com/office/spreadsheetml/2017/richdata2" ref="A22:E28">
    <sortCondition ref="A22"/>
  </sortState>
  <pageMargins left="0.7" right="0.7" top="0.75" bottom="0.75" header="0.3" footer="0.3"/>
  <pageSetup paperSize="9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"/>
  <sheetViews>
    <sheetView topLeftCell="A10" workbookViewId="0">
      <selection activeCell="L25" sqref="L25"/>
    </sheetView>
  </sheetViews>
  <sheetFormatPr defaultColWidth="8.85546875" defaultRowHeight="15" customHeight="1" x14ac:dyDescent="0.2"/>
  <cols>
    <col min="1" max="1" width="8.85546875" style="21"/>
    <col min="2" max="2" width="37.140625" style="21" customWidth="1"/>
    <col min="3" max="3" width="15.28515625" style="21" customWidth="1"/>
    <col min="4" max="4" width="10" style="21" customWidth="1"/>
    <col min="5" max="5" width="26.7109375" style="14" customWidth="1"/>
    <col min="6" max="6" width="8.85546875" style="8" hidden="1" customWidth="1"/>
    <col min="7" max="16384" width="8.85546875" style="8"/>
  </cols>
  <sheetData>
    <row r="1" spans="1:7" ht="15" customHeight="1" x14ac:dyDescent="0.2">
      <c r="A1" s="5" t="s">
        <v>29</v>
      </c>
      <c r="B1" s="6" t="s">
        <v>30</v>
      </c>
      <c r="C1" s="6" t="s">
        <v>31</v>
      </c>
      <c r="D1" s="6" t="s">
        <v>23</v>
      </c>
      <c r="E1" s="7" t="s">
        <v>32</v>
      </c>
    </row>
    <row r="2" spans="1:7" ht="15" customHeight="1" x14ac:dyDescent="0.2">
      <c r="A2" s="53">
        <v>1</v>
      </c>
      <c r="B2" s="170" t="s">
        <v>5</v>
      </c>
      <c r="C2" s="41">
        <v>4000</v>
      </c>
      <c r="D2" s="40">
        <v>1</v>
      </c>
      <c r="E2" s="51"/>
    </row>
    <row r="3" spans="1:7" ht="15" customHeight="1" x14ac:dyDescent="0.2">
      <c r="A3" s="53">
        <v>2</v>
      </c>
      <c r="B3" s="170" t="s">
        <v>45</v>
      </c>
      <c r="C3" s="41">
        <v>3700</v>
      </c>
      <c r="D3" s="40">
        <v>2</v>
      </c>
      <c r="E3" s="51"/>
    </row>
    <row r="4" spans="1:7" ht="15" customHeight="1" x14ac:dyDescent="0.2">
      <c r="A4" s="53">
        <v>3</v>
      </c>
      <c r="B4" s="170" t="s">
        <v>47</v>
      </c>
      <c r="C4" s="41">
        <v>1720</v>
      </c>
      <c r="D4" s="40">
        <v>5</v>
      </c>
      <c r="E4" s="51"/>
    </row>
    <row r="5" spans="1:7" ht="15" customHeight="1" x14ac:dyDescent="0.2">
      <c r="A5" s="53">
        <v>4</v>
      </c>
      <c r="B5" s="170" t="s">
        <v>2</v>
      </c>
      <c r="C5" s="41">
        <v>3340</v>
      </c>
      <c r="D5" s="40">
        <v>3</v>
      </c>
      <c r="E5" s="51" t="s">
        <v>70</v>
      </c>
      <c r="G5" s="8" t="s">
        <v>38</v>
      </c>
    </row>
    <row r="6" spans="1:7" ht="15" customHeight="1" x14ac:dyDescent="0.2">
      <c r="A6" s="53">
        <v>5</v>
      </c>
      <c r="B6" s="170" t="s">
        <v>53</v>
      </c>
      <c r="C6" s="41">
        <v>0</v>
      </c>
      <c r="D6" s="40">
        <v>8</v>
      </c>
      <c r="E6" s="51" t="s">
        <v>71</v>
      </c>
    </row>
    <row r="7" spans="1:7" ht="15" customHeight="1" x14ac:dyDescent="0.2">
      <c r="A7" s="53">
        <v>6</v>
      </c>
      <c r="B7" s="170" t="s">
        <v>20</v>
      </c>
      <c r="C7" s="41">
        <v>2200</v>
      </c>
      <c r="D7" s="40">
        <v>4</v>
      </c>
      <c r="E7" s="51"/>
    </row>
    <row r="8" spans="1:7" ht="15" customHeight="1" thickBot="1" x14ac:dyDescent="0.25">
      <c r="A8" s="54">
        <v>7</v>
      </c>
      <c r="B8" s="171" t="s">
        <v>68</v>
      </c>
      <c r="C8" s="44">
        <v>0</v>
      </c>
      <c r="D8" s="45">
        <v>7</v>
      </c>
      <c r="E8" s="52"/>
    </row>
    <row r="9" spans="1:7" ht="15" customHeight="1" x14ac:dyDescent="0.2">
      <c r="A9" s="10"/>
      <c r="B9" s="10" t="s">
        <v>33</v>
      </c>
      <c r="C9" s="11">
        <f>SUM(C2:C8)</f>
        <v>14960</v>
      </c>
      <c r="D9" s="13"/>
    </row>
    <row r="10" spans="1:7" ht="15" customHeight="1" thickBot="1" x14ac:dyDescent="0.25">
      <c r="A10" s="13"/>
      <c r="B10" s="13"/>
      <c r="C10" s="13"/>
      <c r="D10" s="13"/>
    </row>
    <row r="11" spans="1:7" ht="15" customHeight="1" x14ac:dyDescent="0.2">
      <c r="A11" s="5" t="s">
        <v>29</v>
      </c>
      <c r="B11" s="6" t="s">
        <v>34</v>
      </c>
      <c r="C11" s="6" t="s">
        <v>31</v>
      </c>
      <c r="D11" s="6" t="s">
        <v>23</v>
      </c>
      <c r="E11" s="7" t="s">
        <v>32</v>
      </c>
    </row>
    <row r="12" spans="1:7" ht="15" customHeight="1" x14ac:dyDescent="0.2">
      <c r="A12" s="53">
        <v>8</v>
      </c>
      <c r="B12" s="170" t="s">
        <v>1</v>
      </c>
      <c r="C12" s="41">
        <v>10</v>
      </c>
      <c r="D12" s="40">
        <v>5</v>
      </c>
      <c r="E12" s="51"/>
    </row>
    <row r="13" spans="1:7" ht="15" customHeight="1" x14ac:dyDescent="0.2">
      <c r="A13" s="53">
        <v>9</v>
      </c>
      <c r="B13" s="170" t="s">
        <v>58</v>
      </c>
      <c r="C13" s="41">
        <v>1840</v>
      </c>
      <c r="D13" s="48">
        <v>2</v>
      </c>
      <c r="E13" s="51"/>
    </row>
    <row r="14" spans="1:7" ht="15" customHeight="1" x14ac:dyDescent="0.2">
      <c r="A14" s="53">
        <v>10</v>
      </c>
      <c r="B14" s="170" t="s">
        <v>49</v>
      </c>
      <c r="C14" s="41">
        <v>30</v>
      </c>
      <c r="D14" s="48">
        <v>4</v>
      </c>
      <c r="E14" s="51"/>
    </row>
    <row r="15" spans="1:7" ht="15" customHeight="1" x14ac:dyDescent="0.2">
      <c r="A15" s="53">
        <v>11</v>
      </c>
      <c r="B15" s="170" t="s">
        <v>60</v>
      </c>
      <c r="C15" s="41">
        <v>740</v>
      </c>
      <c r="D15" s="40">
        <v>3</v>
      </c>
      <c r="E15" s="51"/>
    </row>
    <row r="16" spans="1:7" ht="15" customHeight="1" x14ac:dyDescent="0.2">
      <c r="A16" s="53">
        <v>12</v>
      </c>
      <c r="B16" s="170" t="s">
        <v>57</v>
      </c>
      <c r="C16" s="41">
        <v>2700</v>
      </c>
      <c r="D16" s="40">
        <v>1</v>
      </c>
      <c r="E16" s="51"/>
    </row>
    <row r="17" spans="1:5" ht="15" customHeight="1" x14ac:dyDescent="0.2">
      <c r="A17" s="53">
        <v>13</v>
      </c>
      <c r="B17" s="170" t="s">
        <v>54</v>
      </c>
      <c r="C17" s="41">
        <v>0</v>
      </c>
      <c r="D17" s="40">
        <v>7</v>
      </c>
      <c r="E17" s="51"/>
    </row>
    <row r="18" spans="1:5" ht="15" customHeight="1" thickBot="1" x14ac:dyDescent="0.25">
      <c r="A18" s="54">
        <v>14</v>
      </c>
      <c r="B18" s="171" t="s">
        <v>46</v>
      </c>
      <c r="C18" s="44">
        <v>0</v>
      </c>
      <c r="D18" s="45">
        <v>8</v>
      </c>
      <c r="E18" s="52" t="s">
        <v>71</v>
      </c>
    </row>
    <row r="19" spans="1:5" ht="15" customHeight="1" x14ac:dyDescent="0.2">
      <c r="A19" s="10"/>
      <c r="B19" s="10" t="s">
        <v>35</v>
      </c>
      <c r="C19" s="11">
        <f>SUM(C12:C18)</f>
        <v>5320</v>
      </c>
      <c r="D19" s="13"/>
    </row>
    <row r="20" spans="1:5" ht="15" customHeight="1" thickBot="1" x14ac:dyDescent="0.25">
      <c r="A20" s="13"/>
      <c r="B20" s="13"/>
      <c r="C20" s="13"/>
      <c r="D20" s="13"/>
    </row>
    <row r="21" spans="1:5" ht="15" customHeight="1" x14ac:dyDescent="0.2">
      <c r="A21" s="5" t="s">
        <v>29</v>
      </c>
      <c r="B21" s="6" t="s">
        <v>36</v>
      </c>
      <c r="C21" s="6" t="s">
        <v>31</v>
      </c>
      <c r="D21" s="6" t="s">
        <v>23</v>
      </c>
      <c r="E21" s="7" t="s">
        <v>32</v>
      </c>
    </row>
    <row r="22" spans="1:5" ht="15" customHeight="1" x14ac:dyDescent="0.2">
      <c r="A22" s="53">
        <v>15</v>
      </c>
      <c r="B22" s="170" t="s">
        <v>3</v>
      </c>
      <c r="C22" s="41">
        <v>1200</v>
      </c>
      <c r="D22" s="40">
        <v>5</v>
      </c>
      <c r="E22" s="51"/>
    </row>
    <row r="23" spans="1:5" ht="15" customHeight="1" x14ac:dyDescent="0.2">
      <c r="A23" s="53">
        <v>16</v>
      </c>
      <c r="B23" s="170" t="s">
        <v>21</v>
      </c>
      <c r="C23" s="41">
        <v>30</v>
      </c>
      <c r="D23" s="40">
        <v>7</v>
      </c>
      <c r="E23" s="51"/>
    </row>
    <row r="24" spans="1:5" ht="15" customHeight="1" x14ac:dyDescent="0.2">
      <c r="A24" s="53">
        <v>17</v>
      </c>
      <c r="B24" s="170" t="s">
        <v>44</v>
      </c>
      <c r="C24" s="41">
        <v>5500</v>
      </c>
      <c r="D24" s="48">
        <v>2</v>
      </c>
      <c r="E24" s="51"/>
    </row>
    <row r="25" spans="1:5" ht="15" customHeight="1" x14ac:dyDescent="0.2">
      <c r="A25" s="53">
        <v>18</v>
      </c>
      <c r="B25" s="170" t="s">
        <v>4</v>
      </c>
      <c r="C25" s="41">
        <v>200</v>
      </c>
      <c r="D25" s="40">
        <v>6</v>
      </c>
      <c r="E25" s="51"/>
    </row>
    <row r="26" spans="1:5" ht="15" customHeight="1" x14ac:dyDescent="0.2">
      <c r="A26" s="53">
        <v>19</v>
      </c>
      <c r="B26" s="170" t="s">
        <v>69</v>
      </c>
      <c r="C26" s="41">
        <v>3420</v>
      </c>
      <c r="D26" s="40">
        <v>3</v>
      </c>
      <c r="E26" s="51"/>
    </row>
    <row r="27" spans="1:5" ht="15" customHeight="1" x14ac:dyDescent="0.2">
      <c r="A27" s="53">
        <v>20</v>
      </c>
      <c r="B27" s="170" t="s">
        <v>59</v>
      </c>
      <c r="C27" s="41">
        <v>6900</v>
      </c>
      <c r="D27" s="40">
        <v>1</v>
      </c>
      <c r="E27" s="51"/>
    </row>
    <row r="28" spans="1:5" ht="15" customHeight="1" thickBot="1" x14ac:dyDescent="0.25">
      <c r="A28" s="55">
        <v>21</v>
      </c>
      <c r="B28" s="173" t="s">
        <v>0</v>
      </c>
      <c r="C28" s="50">
        <v>2440</v>
      </c>
      <c r="D28" s="80">
        <v>4</v>
      </c>
      <c r="E28" s="52"/>
    </row>
    <row r="29" spans="1:5" ht="15" customHeight="1" thickBot="1" x14ac:dyDescent="0.25">
      <c r="A29" s="17"/>
      <c r="B29" s="17" t="s">
        <v>37</v>
      </c>
      <c r="C29" s="18">
        <f>SUM(C22:C28)</f>
        <v>19690</v>
      </c>
      <c r="D29" s="19" t="s">
        <v>22</v>
      </c>
      <c r="E29" s="20">
        <f>SUM(C9+C19+C29)</f>
        <v>39970</v>
      </c>
    </row>
  </sheetData>
  <sortState xmlns:xlrd2="http://schemas.microsoft.com/office/spreadsheetml/2017/richdata2" ref="A22:E28">
    <sortCondition ref="A22:A28"/>
  </sortState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1</vt:i4>
      </vt:variant>
    </vt:vector>
  </HeadingPairs>
  <TitlesOfParts>
    <vt:vector size="14" baseType="lpstr">
      <vt:lpstr>2020</vt:lpstr>
      <vt:lpstr>6-6</vt:lpstr>
      <vt:lpstr>27-6</vt:lpstr>
      <vt:lpstr>11-7</vt:lpstr>
      <vt:lpstr>1-8</vt:lpstr>
      <vt:lpstr>15-8</vt:lpstr>
      <vt:lpstr>29-8</vt:lpstr>
      <vt:lpstr>26-9</vt:lpstr>
      <vt:lpstr>3-10</vt:lpstr>
      <vt:lpstr>0</vt:lpstr>
      <vt:lpstr>00</vt:lpstr>
      <vt:lpstr>000</vt:lpstr>
      <vt:lpstr>0000</vt:lpstr>
      <vt:lpstr>'2020'!Afdrukbereik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de schepper</dc:creator>
  <cp:lastModifiedBy>Herman</cp:lastModifiedBy>
  <cp:lastPrinted>2020-10-05T08:01:03Z</cp:lastPrinted>
  <dcterms:created xsi:type="dcterms:W3CDTF">2014-04-15T08:40:52Z</dcterms:created>
  <dcterms:modified xsi:type="dcterms:W3CDTF">2020-10-05T08:19:25Z</dcterms:modified>
</cp:coreProperties>
</file>